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</sheets>
  <definedNames>
    <definedName name="Dests">'Sheet1'!$B$15:$B$35</definedName>
    <definedName name="Flows">'Sheet1'!$K$15:$K$35</definedName>
    <definedName name="Inflow">'Sheet1'!$N$21</definedName>
    <definedName name="LTable">'Sheet1'!$A$5:$C$10</definedName>
    <definedName name="NetCosts">'Sheet1'!$J$15:$J$35</definedName>
    <definedName name="NetInflows">'Sheet1'!$N$16:$N$20</definedName>
    <definedName name="Origins">'Sheet1'!$A$15:$A$35</definedName>
    <definedName name="Outflow">'Sheet1'!$N$15</definedName>
    <definedName name="solver_adj" localSheetId="0" hidden="1">'Sheet1'!$K$15:$K$35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'Sheet1'!$N$21</definedName>
    <definedName name="solver_lhs2" localSheetId="0" hidden="1">'Sheet1'!$N$16:$N$20</definedName>
    <definedName name="solver_lhs3" localSheetId="0" hidden="1">'Sheet1'!$N$15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'Sheet1'!$B$37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hs1" localSheetId="0" hidden="1">1</definedName>
    <definedName name="solver_rhs2" localSheetId="0" hidden="1">0</definedName>
    <definedName name="solver_rhs3" localSheetId="0" hidden="1">1</definedName>
    <definedName name="solver_scl" localSheetId="0" hidden="1">2</definedName>
    <definedName name="solver_sho" localSheetId="0" hidden="1">2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  <definedName name="TotNetCost">'Sheet1'!$B$37</definedName>
  </definedNames>
  <calcPr calcMode="autoNoTable" fullCalcOnLoad="1"/>
</workbook>
</file>

<file path=xl/sharedStrings.xml><?xml version="1.0" encoding="utf-8"?>
<sst xmlns="http://schemas.openxmlformats.org/spreadsheetml/2006/main" count="25" uniqueCount="19">
  <si>
    <t>Problem 5.35</t>
  </si>
  <si>
    <t>Input data</t>
  </si>
  <si>
    <t>Age of car</t>
  </si>
  <si>
    <t>Resale value</t>
  </si>
  <si>
    <t>Op Cost</t>
  </si>
  <si>
    <t>Arcs for network (nodes are beginnings of years)</t>
  </si>
  <si>
    <t>Origin</t>
  </si>
  <si>
    <t>Destination</t>
  </si>
  <si>
    <t>Flow</t>
  </si>
  <si>
    <t>Resale</t>
  </si>
  <si>
    <t>Net cost</t>
  </si>
  <si>
    <t>Cost of new car</t>
  </si>
  <si>
    <t>Node balance constraints</t>
  </si>
  <si>
    <t>Node</t>
  </si>
  <si>
    <t>Net inflow/outflow</t>
  </si>
  <si>
    <t>Required</t>
  </si>
  <si>
    <t>=</t>
  </si>
  <si>
    <t>Total net cost</t>
  </si>
  <si>
    <t>Operating costs, in year of use: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</si>
</sst>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2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36</xdr:row>
      <xdr:rowOff>9525</xdr:rowOff>
    </xdr:from>
    <xdr:to>
      <xdr:col>8</xdr:col>
      <xdr:colOff>114300</xdr:colOff>
      <xdr:row>39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95550" y="5915025"/>
          <a:ext cx="30956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Purchase cars at the beginning of years 1, 3, and 5.  The $14,400 total net cost includes the cost of the car purchased in year 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4.28125" style="0" customWidth="1"/>
    <col min="2" max="2" width="11.421875" style="0" bestFit="1" customWidth="1"/>
    <col min="3" max="3" width="10.7109375" style="0" customWidth="1"/>
  </cols>
  <sheetData>
    <row r="1" ht="12.75">
      <c r="A1" s="1" t="s">
        <v>0</v>
      </c>
    </row>
    <row r="3" ht="13.5" thickBot="1">
      <c r="A3" s="1" t="s">
        <v>1</v>
      </c>
    </row>
    <row r="4" spans="1:7" ht="13.5" thickBot="1">
      <c r="A4" s="2" t="s">
        <v>2</v>
      </c>
      <c r="B4" s="2" t="s">
        <v>3</v>
      </c>
      <c r="C4" s="2" t="s">
        <v>4</v>
      </c>
      <c r="E4" t="s">
        <v>11</v>
      </c>
      <c r="G4" s="4">
        <v>10000</v>
      </c>
    </row>
    <row r="5" spans="1:3" ht="12.75">
      <c r="A5">
        <v>1</v>
      </c>
      <c r="B5" s="5">
        <v>7000</v>
      </c>
      <c r="C5" s="6">
        <v>300</v>
      </c>
    </row>
    <row r="6" spans="1:3" ht="12.75">
      <c r="A6">
        <v>2</v>
      </c>
      <c r="B6" s="7">
        <v>6000</v>
      </c>
      <c r="C6" s="8">
        <v>500</v>
      </c>
    </row>
    <row r="7" spans="1:3" ht="12.75">
      <c r="A7">
        <v>3</v>
      </c>
      <c r="B7" s="7">
        <v>4000</v>
      </c>
      <c r="C7" s="8">
        <v>800</v>
      </c>
    </row>
    <row r="8" spans="1:3" ht="12.75">
      <c r="A8">
        <v>4</v>
      </c>
      <c r="B8" s="7">
        <v>3000</v>
      </c>
      <c r="C8" s="8">
        <v>1200</v>
      </c>
    </row>
    <row r="9" spans="1:3" ht="12.75">
      <c r="A9">
        <v>5</v>
      </c>
      <c r="B9" s="7">
        <v>2000</v>
      </c>
      <c r="C9" s="8">
        <v>1600</v>
      </c>
    </row>
    <row r="10" spans="1:3" ht="13.5" thickBot="1">
      <c r="A10">
        <v>6</v>
      </c>
      <c r="B10" s="9">
        <v>1000</v>
      </c>
      <c r="C10" s="10">
        <v>2200</v>
      </c>
    </row>
    <row r="12" ht="12.75">
      <c r="A12" s="1" t="s">
        <v>5</v>
      </c>
    </row>
    <row r="13" spans="1:13" ht="12.75">
      <c r="A13" s="1"/>
      <c r="C13" s="16" t="s">
        <v>18</v>
      </c>
      <c r="D13" s="16"/>
      <c r="E13" s="16"/>
      <c r="F13" s="16"/>
      <c r="G13" s="16"/>
      <c r="H13" s="16"/>
      <c r="M13" s="1" t="s">
        <v>12</v>
      </c>
    </row>
    <row r="14" spans="1:16" ht="13.5" thickBot="1">
      <c r="A14" s="3" t="s">
        <v>6</v>
      </c>
      <c r="B14" s="2" t="s">
        <v>7</v>
      </c>
      <c r="C14" s="2">
        <v>1</v>
      </c>
      <c r="D14" s="2">
        <v>2</v>
      </c>
      <c r="E14">
        <v>3</v>
      </c>
      <c r="F14">
        <v>4</v>
      </c>
      <c r="G14">
        <v>5</v>
      </c>
      <c r="H14">
        <v>6</v>
      </c>
      <c r="I14" s="2" t="s">
        <v>9</v>
      </c>
      <c r="J14" s="2" t="s">
        <v>10</v>
      </c>
      <c r="K14" s="2" t="s">
        <v>8</v>
      </c>
      <c r="M14" t="s">
        <v>13</v>
      </c>
      <c r="N14" t="s">
        <v>14</v>
      </c>
      <c r="P14" s="2" t="s">
        <v>15</v>
      </c>
    </row>
    <row r="15" spans="1:16" ht="13.5" thickTop="1">
      <c r="A15">
        <v>1</v>
      </c>
      <c r="B15">
        <v>2</v>
      </c>
      <c r="C15">
        <f aca="true" t="shared" si="0" ref="C15:C35">IF(C$14&lt;=$B15-$A15,VLOOKUP(C$14,LTable,3),0)</f>
        <v>300</v>
      </c>
      <c r="D15">
        <f aca="true" t="shared" si="1" ref="D15:H35">IF(D$14&lt;=$B15-$A15,VLOOKUP(D$14,LTable,3),0)</f>
        <v>0</v>
      </c>
      <c r="E15">
        <f t="shared" si="1"/>
        <v>0</v>
      </c>
      <c r="F15">
        <f t="shared" si="1"/>
        <v>0</v>
      </c>
      <c r="G15">
        <f t="shared" si="1"/>
        <v>0</v>
      </c>
      <c r="H15">
        <f t="shared" si="1"/>
        <v>0</v>
      </c>
      <c r="I15">
        <f>VLOOKUP(B15-A15,LTable,2)</f>
        <v>7000</v>
      </c>
      <c r="J15">
        <f>$G$4+SUM(C15:H15)-I15</f>
        <v>3300</v>
      </c>
      <c r="K15" s="11">
        <v>0</v>
      </c>
      <c r="M15">
        <v>1</v>
      </c>
      <c r="N15">
        <f>SUMIF(Origins,M15,Flows)</f>
        <v>1</v>
      </c>
      <c r="O15" s="14" t="s">
        <v>16</v>
      </c>
      <c r="P15">
        <v>1</v>
      </c>
    </row>
    <row r="16" spans="1:16" ht="12.75">
      <c r="A16">
        <v>1</v>
      </c>
      <c r="B16">
        <v>3</v>
      </c>
      <c r="C16">
        <f t="shared" si="0"/>
        <v>300</v>
      </c>
      <c r="D16">
        <f t="shared" si="1"/>
        <v>500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aca="true" t="shared" si="2" ref="I16:I35">VLOOKUP(B16-A16,LTable,2)</f>
        <v>6000</v>
      </c>
      <c r="J16">
        <f aca="true" t="shared" si="3" ref="J16:J35">$G$4+SUM(C16:H16)-I16</f>
        <v>4800</v>
      </c>
      <c r="K16" s="12">
        <v>1</v>
      </c>
      <c r="M16">
        <v>2</v>
      </c>
      <c r="N16">
        <f>SUMIF(Origins,M16,Flows)-SUMIF(Dests,M16,Flows)</f>
        <v>0</v>
      </c>
      <c r="O16" s="14" t="s">
        <v>16</v>
      </c>
      <c r="P16">
        <v>0</v>
      </c>
    </row>
    <row r="17" spans="1:16" ht="12.75">
      <c r="A17">
        <v>1</v>
      </c>
      <c r="B17">
        <v>4</v>
      </c>
      <c r="C17">
        <f t="shared" si="0"/>
        <v>300</v>
      </c>
      <c r="D17">
        <f t="shared" si="1"/>
        <v>500</v>
      </c>
      <c r="E17">
        <f t="shared" si="1"/>
        <v>800</v>
      </c>
      <c r="F17">
        <f t="shared" si="1"/>
        <v>0</v>
      </c>
      <c r="G17">
        <f t="shared" si="1"/>
        <v>0</v>
      </c>
      <c r="H17">
        <f t="shared" si="1"/>
        <v>0</v>
      </c>
      <c r="I17">
        <f t="shared" si="2"/>
        <v>4000</v>
      </c>
      <c r="J17">
        <f t="shared" si="3"/>
        <v>7600</v>
      </c>
      <c r="K17" s="12">
        <v>0</v>
      </c>
      <c r="M17">
        <v>3</v>
      </c>
      <c r="N17">
        <f>SUMIF(Origins,M17,Flows)-SUMIF(Dests,M17,Flows)</f>
        <v>0</v>
      </c>
      <c r="O17" s="14" t="s">
        <v>16</v>
      </c>
      <c r="P17">
        <v>0</v>
      </c>
    </row>
    <row r="18" spans="1:16" ht="12.75">
      <c r="A18">
        <v>1</v>
      </c>
      <c r="B18">
        <v>5</v>
      </c>
      <c r="C18">
        <f t="shared" si="0"/>
        <v>300</v>
      </c>
      <c r="D18">
        <f t="shared" si="1"/>
        <v>500</v>
      </c>
      <c r="E18">
        <f t="shared" si="1"/>
        <v>800</v>
      </c>
      <c r="F18">
        <f t="shared" si="1"/>
        <v>1200</v>
      </c>
      <c r="G18">
        <f t="shared" si="1"/>
        <v>0</v>
      </c>
      <c r="H18">
        <f t="shared" si="1"/>
        <v>0</v>
      </c>
      <c r="I18">
        <f t="shared" si="2"/>
        <v>3000</v>
      </c>
      <c r="J18">
        <f t="shared" si="3"/>
        <v>9800</v>
      </c>
      <c r="K18" s="12">
        <v>0</v>
      </c>
      <c r="M18">
        <v>4</v>
      </c>
      <c r="N18">
        <f>SUMIF(Origins,M18,Flows)-SUMIF(Dests,M18,Flows)</f>
        <v>0</v>
      </c>
      <c r="O18" s="14" t="s">
        <v>16</v>
      </c>
      <c r="P18">
        <v>0</v>
      </c>
    </row>
    <row r="19" spans="1:16" ht="12.75">
      <c r="A19">
        <v>1</v>
      </c>
      <c r="B19">
        <v>6</v>
      </c>
      <c r="C19">
        <f t="shared" si="0"/>
        <v>300</v>
      </c>
      <c r="D19">
        <f t="shared" si="1"/>
        <v>500</v>
      </c>
      <c r="E19">
        <f t="shared" si="1"/>
        <v>800</v>
      </c>
      <c r="F19">
        <f t="shared" si="1"/>
        <v>1200</v>
      </c>
      <c r="G19">
        <f t="shared" si="1"/>
        <v>1600</v>
      </c>
      <c r="H19">
        <f t="shared" si="1"/>
        <v>0</v>
      </c>
      <c r="I19">
        <f t="shared" si="2"/>
        <v>2000</v>
      </c>
      <c r="J19">
        <f t="shared" si="3"/>
        <v>12400</v>
      </c>
      <c r="K19" s="12">
        <v>0</v>
      </c>
      <c r="M19">
        <v>5</v>
      </c>
      <c r="N19">
        <f>SUMIF(Origins,M19,Flows)-SUMIF(Dests,M19,Flows)</f>
        <v>0</v>
      </c>
      <c r="O19" s="14" t="s">
        <v>16</v>
      </c>
      <c r="P19">
        <v>0</v>
      </c>
    </row>
    <row r="20" spans="1:16" ht="12.75">
      <c r="A20">
        <v>1</v>
      </c>
      <c r="B20">
        <v>7</v>
      </c>
      <c r="C20">
        <f t="shared" si="0"/>
        <v>300</v>
      </c>
      <c r="D20">
        <f t="shared" si="1"/>
        <v>500</v>
      </c>
      <c r="E20">
        <f t="shared" si="1"/>
        <v>800</v>
      </c>
      <c r="F20">
        <f t="shared" si="1"/>
        <v>1200</v>
      </c>
      <c r="G20">
        <f t="shared" si="1"/>
        <v>1600</v>
      </c>
      <c r="H20">
        <f t="shared" si="1"/>
        <v>2200</v>
      </c>
      <c r="I20">
        <f t="shared" si="2"/>
        <v>1000</v>
      </c>
      <c r="J20">
        <f t="shared" si="3"/>
        <v>15600</v>
      </c>
      <c r="K20" s="12">
        <v>0</v>
      </c>
      <c r="M20">
        <v>6</v>
      </c>
      <c r="N20">
        <f>SUMIF(Origins,M20,Flows)-SUMIF(Dests,M20,Flows)</f>
        <v>0</v>
      </c>
      <c r="O20" s="14" t="s">
        <v>16</v>
      </c>
      <c r="P20">
        <v>0</v>
      </c>
    </row>
    <row r="21" spans="1:16" ht="12.75">
      <c r="A21">
        <v>2</v>
      </c>
      <c r="B21">
        <v>3</v>
      </c>
      <c r="C21">
        <f t="shared" si="0"/>
        <v>300</v>
      </c>
      <c r="D21">
        <f t="shared" si="1"/>
        <v>0</v>
      </c>
      <c r="E21">
        <f t="shared" si="1"/>
        <v>0</v>
      </c>
      <c r="F21">
        <f t="shared" si="1"/>
        <v>0</v>
      </c>
      <c r="G21">
        <f t="shared" si="1"/>
        <v>0</v>
      </c>
      <c r="H21">
        <f t="shared" si="1"/>
        <v>0</v>
      </c>
      <c r="I21">
        <f t="shared" si="2"/>
        <v>7000</v>
      </c>
      <c r="J21">
        <f t="shared" si="3"/>
        <v>3300</v>
      </c>
      <c r="K21" s="12">
        <v>0</v>
      </c>
      <c r="M21">
        <v>7</v>
      </c>
      <c r="N21">
        <f>SUMIF(Dests,M21,Flows)</f>
        <v>1</v>
      </c>
      <c r="O21" s="14" t="s">
        <v>16</v>
      </c>
      <c r="P21">
        <v>1</v>
      </c>
    </row>
    <row r="22" spans="1:11" ht="12.75">
      <c r="A22">
        <v>2</v>
      </c>
      <c r="B22">
        <v>4</v>
      </c>
      <c r="C22">
        <f t="shared" si="0"/>
        <v>300</v>
      </c>
      <c r="D22">
        <f t="shared" si="1"/>
        <v>500</v>
      </c>
      <c r="E22">
        <f t="shared" si="1"/>
        <v>0</v>
      </c>
      <c r="F22">
        <f t="shared" si="1"/>
        <v>0</v>
      </c>
      <c r="G22">
        <f t="shared" si="1"/>
        <v>0</v>
      </c>
      <c r="H22">
        <f t="shared" si="1"/>
        <v>0</v>
      </c>
      <c r="I22">
        <f t="shared" si="2"/>
        <v>6000</v>
      </c>
      <c r="J22">
        <f t="shared" si="3"/>
        <v>4800</v>
      </c>
      <c r="K22" s="12">
        <v>0</v>
      </c>
    </row>
    <row r="23" spans="1:11" ht="12.75">
      <c r="A23">
        <v>2</v>
      </c>
      <c r="B23">
        <v>5</v>
      </c>
      <c r="C23">
        <f t="shared" si="0"/>
        <v>300</v>
      </c>
      <c r="D23">
        <f t="shared" si="1"/>
        <v>500</v>
      </c>
      <c r="E23">
        <f t="shared" si="1"/>
        <v>800</v>
      </c>
      <c r="F23">
        <f t="shared" si="1"/>
        <v>0</v>
      </c>
      <c r="G23">
        <f t="shared" si="1"/>
        <v>0</v>
      </c>
      <c r="H23">
        <f t="shared" si="1"/>
        <v>0</v>
      </c>
      <c r="I23">
        <f t="shared" si="2"/>
        <v>4000</v>
      </c>
      <c r="J23">
        <f t="shared" si="3"/>
        <v>7600</v>
      </c>
      <c r="K23" s="12">
        <v>0</v>
      </c>
    </row>
    <row r="24" spans="1:11" ht="12.75">
      <c r="A24">
        <v>2</v>
      </c>
      <c r="B24">
        <v>6</v>
      </c>
      <c r="C24">
        <f t="shared" si="0"/>
        <v>300</v>
      </c>
      <c r="D24">
        <f t="shared" si="1"/>
        <v>500</v>
      </c>
      <c r="E24">
        <f t="shared" si="1"/>
        <v>800</v>
      </c>
      <c r="F24">
        <f t="shared" si="1"/>
        <v>1200</v>
      </c>
      <c r="G24">
        <f t="shared" si="1"/>
        <v>0</v>
      </c>
      <c r="H24">
        <f t="shared" si="1"/>
        <v>0</v>
      </c>
      <c r="I24">
        <f t="shared" si="2"/>
        <v>3000</v>
      </c>
      <c r="J24">
        <f t="shared" si="3"/>
        <v>9800</v>
      </c>
      <c r="K24" s="12">
        <v>0</v>
      </c>
    </row>
    <row r="25" spans="1:11" ht="12.75">
      <c r="A25">
        <v>2</v>
      </c>
      <c r="B25">
        <v>7</v>
      </c>
      <c r="C25">
        <f t="shared" si="0"/>
        <v>300</v>
      </c>
      <c r="D25">
        <f t="shared" si="1"/>
        <v>500</v>
      </c>
      <c r="E25">
        <f t="shared" si="1"/>
        <v>800</v>
      </c>
      <c r="F25">
        <f t="shared" si="1"/>
        <v>1200</v>
      </c>
      <c r="G25">
        <f t="shared" si="1"/>
        <v>1600</v>
      </c>
      <c r="H25">
        <f t="shared" si="1"/>
        <v>0</v>
      </c>
      <c r="I25">
        <f t="shared" si="2"/>
        <v>2000</v>
      </c>
      <c r="J25">
        <f t="shared" si="3"/>
        <v>12400</v>
      </c>
      <c r="K25" s="12">
        <v>0</v>
      </c>
    </row>
    <row r="26" spans="1:11" ht="12.75">
      <c r="A26">
        <v>3</v>
      </c>
      <c r="B26">
        <v>4</v>
      </c>
      <c r="C26">
        <f t="shared" si="0"/>
        <v>300</v>
      </c>
      <c r="D26">
        <f t="shared" si="1"/>
        <v>0</v>
      </c>
      <c r="E26">
        <f t="shared" si="1"/>
        <v>0</v>
      </c>
      <c r="F26">
        <f t="shared" si="1"/>
        <v>0</v>
      </c>
      <c r="G26">
        <f t="shared" si="1"/>
        <v>0</v>
      </c>
      <c r="H26">
        <f t="shared" si="1"/>
        <v>0</v>
      </c>
      <c r="I26">
        <f t="shared" si="2"/>
        <v>7000</v>
      </c>
      <c r="J26">
        <f t="shared" si="3"/>
        <v>3300</v>
      </c>
      <c r="K26" s="12">
        <v>0</v>
      </c>
    </row>
    <row r="27" spans="1:11" ht="12.75">
      <c r="A27">
        <v>3</v>
      </c>
      <c r="B27">
        <v>5</v>
      </c>
      <c r="C27">
        <f t="shared" si="0"/>
        <v>300</v>
      </c>
      <c r="D27">
        <f t="shared" si="1"/>
        <v>500</v>
      </c>
      <c r="E27">
        <f t="shared" si="1"/>
        <v>0</v>
      </c>
      <c r="F27">
        <f t="shared" si="1"/>
        <v>0</v>
      </c>
      <c r="G27">
        <f t="shared" si="1"/>
        <v>0</v>
      </c>
      <c r="H27">
        <f t="shared" si="1"/>
        <v>0</v>
      </c>
      <c r="I27">
        <f t="shared" si="2"/>
        <v>6000</v>
      </c>
      <c r="J27">
        <f t="shared" si="3"/>
        <v>4800</v>
      </c>
      <c r="K27" s="12">
        <v>1</v>
      </c>
    </row>
    <row r="28" spans="1:11" ht="12.75">
      <c r="A28">
        <v>3</v>
      </c>
      <c r="B28">
        <v>6</v>
      </c>
      <c r="C28">
        <f t="shared" si="0"/>
        <v>300</v>
      </c>
      <c r="D28">
        <f t="shared" si="1"/>
        <v>500</v>
      </c>
      <c r="E28">
        <f t="shared" si="1"/>
        <v>800</v>
      </c>
      <c r="F28">
        <f t="shared" si="1"/>
        <v>0</v>
      </c>
      <c r="G28">
        <f t="shared" si="1"/>
        <v>0</v>
      </c>
      <c r="H28">
        <f t="shared" si="1"/>
        <v>0</v>
      </c>
      <c r="I28">
        <f t="shared" si="2"/>
        <v>4000</v>
      </c>
      <c r="J28">
        <f t="shared" si="3"/>
        <v>7600</v>
      </c>
      <c r="K28" s="12">
        <v>0</v>
      </c>
    </row>
    <row r="29" spans="1:11" ht="12.75">
      <c r="A29">
        <v>3</v>
      </c>
      <c r="B29">
        <v>7</v>
      </c>
      <c r="C29">
        <f t="shared" si="0"/>
        <v>300</v>
      </c>
      <c r="D29">
        <f t="shared" si="1"/>
        <v>500</v>
      </c>
      <c r="E29">
        <f t="shared" si="1"/>
        <v>800</v>
      </c>
      <c r="F29">
        <f t="shared" si="1"/>
        <v>1200</v>
      </c>
      <c r="G29">
        <f t="shared" si="1"/>
        <v>0</v>
      </c>
      <c r="H29">
        <f t="shared" si="1"/>
        <v>0</v>
      </c>
      <c r="I29">
        <f t="shared" si="2"/>
        <v>3000</v>
      </c>
      <c r="J29">
        <f t="shared" si="3"/>
        <v>9800</v>
      </c>
      <c r="K29" s="12">
        <v>0</v>
      </c>
    </row>
    <row r="30" spans="1:11" ht="12.75">
      <c r="A30">
        <v>4</v>
      </c>
      <c r="B30">
        <v>5</v>
      </c>
      <c r="C30">
        <f t="shared" si="0"/>
        <v>300</v>
      </c>
      <c r="D30">
        <f t="shared" si="1"/>
        <v>0</v>
      </c>
      <c r="E30">
        <f t="shared" si="1"/>
        <v>0</v>
      </c>
      <c r="F30">
        <f t="shared" si="1"/>
        <v>0</v>
      </c>
      <c r="G30">
        <f t="shared" si="1"/>
        <v>0</v>
      </c>
      <c r="H30">
        <f t="shared" si="1"/>
        <v>0</v>
      </c>
      <c r="I30">
        <f t="shared" si="2"/>
        <v>7000</v>
      </c>
      <c r="J30">
        <f t="shared" si="3"/>
        <v>3300</v>
      </c>
      <c r="K30" s="12">
        <v>0</v>
      </c>
    </row>
    <row r="31" spans="1:11" ht="12.75">
      <c r="A31">
        <v>4</v>
      </c>
      <c r="B31">
        <v>6</v>
      </c>
      <c r="C31">
        <f t="shared" si="0"/>
        <v>300</v>
      </c>
      <c r="D31">
        <f t="shared" si="1"/>
        <v>500</v>
      </c>
      <c r="E31">
        <f t="shared" si="1"/>
        <v>0</v>
      </c>
      <c r="F31">
        <f t="shared" si="1"/>
        <v>0</v>
      </c>
      <c r="G31">
        <f t="shared" si="1"/>
        <v>0</v>
      </c>
      <c r="H31">
        <f t="shared" si="1"/>
        <v>0</v>
      </c>
      <c r="I31">
        <f t="shared" si="2"/>
        <v>6000</v>
      </c>
      <c r="J31">
        <f t="shared" si="3"/>
        <v>4800</v>
      </c>
      <c r="K31" s="12">
        <v>0</v>
      </c>
    </row>
    <row r="32" spans="1:11" ht="12.75">
      <c r="A32">
        <v>4</v>
      </c>
      <c r="B32">
        <v>7</v>
      </c>
      <c r="C32">
        <f t="shared" si="0"/>
        <v>300</v>
      </c>
      <c r="D32">
        <f t="shared" si="1"/>
        <v>500</v>
      </c>
      <c r="E32">
        <f t="shared" si="1"/>
        <v>800</v>
      </c>
      <c r="F32">
        <f t="shared" si="1"/>
        <v>0</v>
      </c>
      <c r="G32">
        <f t="shared" si="1"/>
        <v>0</v>
      </c>
      <c r="H32">
        <f t="shared" si="1"/>
        <v>0</v>
      </c>
      <c r="I32">
        <f t="shared" si="2"/>
        <v>4000</v>
      </c>
      <c r="J32">
        <f t="shared" si="3"/>
        <v>7600</v>
      </c>
      <c r="K32" s="12">
        <v>0</v>
      </c>
    </row>
    <row r="33" spans="1:11" ht="12.75">
      <c r="A33">
        <v>5</v>
      </c>
      <c r="B33">
        <v>6</v>
      </c>
      <c r="C33">
        <f t="shared" si="0"/>
        <v>300</v>
      </c>
      <c r="D33">
        <f t="shared" si="1"/>
        <v>0</v>
      </c>
      <c r="E33">
        <f t="shared" si="1"/>
        <v>0</v>
      </c>
      <c r="F33">
        <f t="shared" si="1"/>
        <v>0</v>
      </c>
      <c r="G33">
        <f t="shared" si="1"/>
        <v>0</v>
      </c>
      <c r="H33">
        <f t="shared" si="1"/>
        <v>0</v>
      </c>
      <c r="I33">
        <f t="shared" si="2"/>
        <v>7000</v>
      </c>
      <c r="J33">
        <f t="shared" si="3"/>
        <v>3300</v>
      </c>
      <c r="K33" s="12">
        <v>0</v>
      </c>
    </row>
    <row r="34" spans="1:11" ht="12.75">
      <c r="A34">
        <v>5</v>
      </c>
      <c r="B34">
        <v>7</v>
      </c>
      <c r="C34">
        <f t="shared" si="0"/>
        <v>300</v>
      </c>
      <c r="D34">
        <f t="shared" si="1"/>
        <v>500</v>
      </c>
      <c r="E34">
        <f t="shared" si="1"/>
        <v>0</v>
      </c>
      <c r="F34">
        <f t="shared" si="1"/>
        <v>0</v>
      </c>
      <c r="G34">
        <f t="shared" si="1"/>
        <v>0</v>
      </c>
      <c r="H34">
        <f t="shared" si="1"/>
        <v>0</v>
      </c>
      <c r="I34">
        <f t="shared" si="2"/>
        <v>6000</v>
      </c>
      <c r="J34">
        <f t="shared" si="3"/>
        <v>4800</v>
      </c>
      <c r="K34" s="12">
        <v>1</v>
      </c>
    </row>
    <row r="35" spans="1:11" ht="13.5" thickBot="1">
      <c r="A35">
        <v>6</v>
      </c>
      <c r="B35">
        <v>7</v>
      </c>
      <c r="C35">
        <f t="shared" si="0"/>
        <v>300</v>
      </c>
      <c r="D35">
        <f t="shared" si="1"/>
        <v>0</v>
      </c>
      <c r="E35">
        <f t="shared" si="1"/>
        <v>0</v>
      </c>
      <c r="F35">
        <f t="shared" si="1"/>
        <v>0</v>
      </c>
      <c r="G35">
        <f t="shared" si="1"/>
        <v>0</v>
      </c>
      <c r="H35">
        <f t="shared" si="1"/>
        <v>0</v>
      </c>
      <c r="I35">
        <f t="shared" si="2"/>
        <v>7000</v>
      </c>
      <c r="J35">
        <f t="shared" si="3"/>
        <v>3300</v>
      </c>
      <c r="K35" s="13">
        <v>0</v>
      </c>
    </row>
    <row r="36" ht="14.25" thickBot="1" thickTop="1"/>
    <row r="37" spans="1:2" ht="14.25" thickBot="1" thickTop="1">
      <c r="A37" t="s">
        <v>17</v>
      </c>
      <c r="B37" s="15">
        <f>SUMPRODUCT(Flows,NetCosts)</f>
        <v>14400</v>
      </c>
    </row>
    <row r="38" ht="13.5" thickTop="1"/>
  </sheetData>
  <mergeCells count="1">
    <mergeCell ref="C13:H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2000-06-01T19:24:34Z</dcterms:created>
  <cp:category/>
  <cp:version/>
  <cp:contentType/>
  <cp:contentStatus/>
</cp:coreProperties>
</file>