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80" yWindow="65516" windowWidth="19100" windowHeight="12660" activeTab="0"/>
  </bookViews>
  <sheets>
    <sheet name="Instructions" sheetId="1" r:id="rId1"/>
    <sheet name="Demo" sheetId="2" r:id="rId2"/>
    <sheet name="Sheet2" sheetId="3" r:id="rId3"/>
  </sheets>
  <externalReferences>
    <externalReference r:id="rId6"/>
  </externalReferences>
  <definedNames>
    <definedName name="Dice">'Demo'!$D$4:$D$7</definedName>
    <definedName name="LPDiceDice">'Demo'!$O$6</definedName>
    <definedName name="SimP31">'Demo'!$U$31:$V$43</definedName>
    <definedName name="SPDiceDice">'Demo'!$O$7</definedName>
  </definedNames>
  <calcPr fullCalcOnLoad="1"/>
</workbook>
</file>

<file path=xl/sharedStrings.xml><?xml version="1.0" encoding="utf-8"?>
<sst xmlns="http://schemas.openxmlformats.org/spreadsheetml/2006/main" count="124" uniqueCount="101">
  <si>
    <t>Buttons and User Defined functions are linked to the Add-in with which they are created. This causes problems when opening a file created in one computer in a second computer.</t>
  </si>
  <si>
    <t>When opening a file with links, a dialog may appear asking whether links are to be re-established. Always answer no to this question.</t>
  </si>
  <si>
    <t>Select the function you want.</t>
  </si>
  <si>
    <t>Enter the arguments of the function.</t>
  </si>
  <si>
    <t>This function is called: RV_simV(Name)</t>
  </si>
  <si>
    <t>It is volatile because every recalculation of the worksheet gives a new simulated value.</t>
  </si>
  <si>
    <t>Separate calls to the same function give different values.</t>
  </si>
  <si>
    <t>When an add-in is installed, the OR_MM menu item is placed on the Standard toolbar and the commands unique to the add-in are placed on the OR_MM menu. Select items from this menu to initiate the add-in procedures.</t>
  </si>
  <si>
    <t>For worksheets with buttons, we have included a Relink Buttons command. This command creates new buttons linked to the resident Add-in. If buttons don't work correctly, choose the Relink Buttons command.</t>
  </si>
  <si>
    <t>For worksheets with user defined functions, functions already on the worksheet must be linked to the Add-in for the new computer. Be sure the add-in that provides these functions is installed.</t>
  </si>
  <si>
    <t>Compute the moments of a distribution with one of the moment user defined functions</t>
  </si>
  <si>
    <t>There are four moment functions each with a single parameter, the name of the distribution.</t>
  </si>
  <si>
    <t>The example simulates the sample mean value of four draws from the dice distribution.</t>
  </si>
  <si>
    <t>The functions refer the random variables by name, for example Dice.</t>
  </si>
  <si>
    <t>Define the random variable before you use its name in a function.</t>
  </si>
  <si>
    <t>The Random Variables add-in creates several user defined functions.</t>
  </si>
  <si>
    <t>User Defined Functions</t>
  </si>
  <si>
    <t>This function is called: RV_inverse(RV, prob)</t>
  </si>
  <si>
    <t>The seed is to be a negative number. The same seed results in the same observation</t>
  </si>
  <si>
    <t>The function called RV_rand(seed) generates a variant from a uniform distribution.</t>
  </si>
  <si>
    <t>For a unique observation the seed should be a negative number.</t>
  </si>
  <si>
    <t xml:space="preserve">The sequence of calls above generates a repeatable sequence of </t>
  </si>
  <si>
    <t>If upper is left blank, infinity is assumed</t>
  </si>
  <si>
    <t>Instructions for Demos and Files Created on Another Computer</t>
  </si>
  <si>
    <t>•</t>
  </si>
  <si>
    <t>Probabilities</t>
  </si>
  <si>
    <t>Dice</t>
  </si>
  <si>
    <t>P(x = 7 or 11)</t>
  </si>
  <si>
    <t>Simulated values</t>
  </si>
  <si>
    <t>Distribution</t>
  </si>
  <si>
    <t>P(x = 2,3 or 12)</t>
  </si>
  <si>
    <t>Sim1</t>
  </si>
  <si>
    <t>P(x &lt;= 6)</t>
  </si>
  <si>
    <t>Sim2</t>
  </si>
  <si>
    <t>Simulate observations with the RV_Sim user defined function</t>
  </si>
  <si>
    <t>This function is called: RV_sim(Name,Seed)</t>
  </si>
  <si>
    <t>It simulates a random variable from the named distribution.</t>
  </si>
  <si>
    <t>Moments</t>
  </si>
  <si>
    <t>Stand. Dev.</t>
  </si>
  <si>
    <t>Skewness</t>
  </si>
  <si>
    <t>Variance</t>
  </si>
  <si>
    <t>Kurtosis</t>
  </si>
  <si>
    <t>Minimum</t>
  </si>
  <si>
    <t>Maximum</t>
  </si>
  <si>
    <t>Median</t>
  </si>
  <si>
    <t>Simulation with seed</t>
  </si>
  <si>
    <t>Seed</t>
  </si>
  <si>
    <t>Frequency</t>
  </si>
  <si>
    <t>Volatile Simulation</t>
  </si>
  <si>
    <t>Mid Range</t>
  </si>
  <si>
    <t>Cum. Freq.</t>
  </si>
  <si>
    <t>Random Variable</t>
  </si>
  <si>
    <t>lower limit (a)</t>
  </si>
  <si>
    <t>mode (m)</t>
  </si>
  <si>
    <t>upper limit (b)</t>
  </si>
  <si>
    <t>Triangular_Int</t>
  </si>
  <si>
    <t>Random Number</t>
  </si>
  <si>
    <t>If user defined functions are not working, select the Links command on the Edit menu. Select the Update Source command. Browse to find the Add-in to which the functions are to be linked. Pressing the Change button causes the function commands to be update</t>
  </si>
  <si>
    <t>Mode</t>
  </si>
  <si>
    <t>P(x &gt;= 3)</t>
  </si>
  <si>
    <t>f(Dice)</t>
  </si>
  <si>
    <t>F(Dice)</t>
  </si>
  <si>
    <t>Sim3</t>
  </si>
  <si>
    <t>Sim4</t>
  </si>
  <si>
    <t>Inverse Probabilities</t>
  </si>
  <si>
    <t>Sample Mean</t>
  </si>
  <si>
    <t>x|F(x)&gt;=.9</t>
  </si>
  <si>
    <t>Replication</t>
  </si>
  <si>
    <t>Grand Total</t>
  </si>
  <si>
    <t>x|F(x)&gt;=.5</t>
  </si>
  <si>
    <t>Simulated Cell</t>
  </si>
  <si>
    <t>x|F(x)&gt;=.2</t>
  </si>
  <si>
    <t>Sample Size</t>
  </si>
  <si>
    <t>Mean</t>
  </si>
  <si>
    <t>When opening a file that has been created on a different computer, always have the appropriate Add-in installed using the Add-in Command under the Tools menu or the OR_MM Control dialog.</t>
  </si>
  <si>
    <t>Simulated Value</t>
  </si>
  <si>
    <t>Demo</t>
  </si>
  <si>
    <t>Illustrations of the various functions that are created by the Random Variable add-in (ran_var.xla)</t>
  </si>
  <si>
    <t>For a dynamic demonstration run the Demonstration add-in.</t>
  </si>
  <si>
    <t xml:space="preserve">Distribution definition constructed with </t>
  </si>
  <si>
    <t>the Add RV command on the menu.</t>
  </si>
  <si>
    <t>To insert a user defined function.</t>
  </si>
  <si>
    <t>Go to the User defined functions at the bottom of the list.</t>
  </si>
  <si>
    <t>This function is called: RV_prob(RV, lower, upper)</t>
  </si>
  <si>
    <t>The lower bound for the probability statement: lower (a number)</t>
  </si>
  <si>
    <t>The upper bound for the probability statement: upper (a number)</t>
  </si>
  <si>
    <t>If lower is left blank, -infinity is assumed</t>
  </si>
  <si>
    <t>Select the function key (fx) from the Toolbar.</t>
  </si>
  <si>
    <t>The following shows the probability distribution and the cumulative distribution of the Dice random variable.</t>
  </si>
  <si>
    <t>Use Simulate RV menu item to simulate a cell that is a function of random variables</t>
  </si>
  <si>
    <t>$P$31</t>
  </si>
  <si>
    <t>SimP31</t>
  </si>
  <si>
    <t>P(SimP31)</t>
  </si>
  <si>
    <t>Use the Plot RV menu item to plot up to three distributions or density functions on the same graph</t>
  </si>
  <si>
    <t>It computes the probability that the random variable is between lower and upper</t>
  </si>
  <si>
    <t>It computes the value of the random variable such that the cumulative distribution is less than prob.</t>
  </si>
  <si>
    <t>It has three parameters. The first is the random variable name: Dice</t>
  </si>
  <si>
    <t>It has two parameters. The first is the random variable name: Dice</t>
  </si>
  <si>
    <t>Its second parameter is the probability value between 0 and 1 inclusive.</t>
  </si>
  <si>
    <r>
      <t xml:space="preserve">Compute inverse probabilities with the </t>
    </r>
    <r>
      <rPr>
        <b/>
        <i/>
        <sz val="10"/>
        <rFont val="Geneva"/>
        <family val="0"/>
      </rPr>
      <t>RV_inverse</t>
    </r>
    <r>
      <rPr>
        <b/>
        <sz val="10"/>
        <rFont val="Geneva"/>
        <family val="0"/>
      </rPr>
      <t xml:space="preserve"> user defined function</t>
    </r>
  </si>
  <si>
    <r>
      <t xml:space="preserve">Compute probabilities with the </t>
    </r>
    <r>
      <rPr>
        <b/>
        <i/>
        <sz val="10"/>
        <rFont val="Geneva"/>
        <family val="0"/>
      </rPr>
      <t>RV_prob</t>
    </r>
    <r>
      <rPr>
        <b/>
        <sz val="10"/>
        <rFont val="Geneva"/>
        <family val="0"/>
      </rPr>
      <t xml:space="preserve"> user defined function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</si>
</sst>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####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4"/>
      <name val="Geneva"/>
      <family val="0"/>
    </font>
    <font>
      <b/>
      <sz val="14"/>
      <name val="Geneva"/>
      <family val="0"/>
    </font>
    <font>
      <sz val="9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" borderId="0">
      <alignment/>
      <protection/>
    </xf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4" xfId="0" applyBorder="1" applyAlignment="1">
      <alignment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7" fillId="0" borderId="17" xfId="20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7" xfId="0" applyBorder="1" applyAlignment="1">
      <alignment/>
    </xf>
    <xf numFmtId="0" fontId="5" fillId="0" borderId="0" xfId="21" applyFont="1" applyAlignment="1">
      <alignment horizontal="center" wrapText="1"/>
      <protection/>
    </xf>
    <xf numFmtId="0" fontId="0" fillId="0" borderId="14" xfId="21" applyFont="1" applyBorder="1" applyAlignment="1">
      <alignment wrapText="1"/>
      <protection/>
    </xf>
    <xf numFmtId="0" fontId="0" fillId="0" borderId="18" xfId="21" applyFont="1" applyBorder="1" applyAlignment="1">
      <alignment wrapText="1"/>
      <protection/>
    </xf>
    <xf numFmtId="0" fontId="0" fillId="3" borderId="19" xfId="0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pdem.xls" xfId="21"/>
    <cellStyle name="Percent" xfId="22"/>
    <cellStyle name="PJStyl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Demo!$O$6</c:f>
              <c:strCache>
                <c:ptCount val="1"/>
                <c:pt idx="0">
                  <c:v>f(Dice)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Demo!$N$7:$N$17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Demo!$O$7:$O$17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Demo!$P$6</c:f>
              <c:strCache>
                <c:ptCount val="1"/>
                <c:pt idx="0">
                  <c:v>F(Dice)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Demo!$N$7:$N$17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Demo!$P$7:$P$17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0"/>
        <c:axId val="6371690"/>
        <c:axId val="57345211"/>
      </c:barChart>
      <c:catAx>
        <c:axId val="63716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345211"/>
        <c:crosses val="autoZero"/>
        <c:auto val="1"/>
        <c:lblOffset val="100"/>
        <c:noMultiLvlLbl val="0"/>
      </c:catAx>
      <c:valAx>
        <c:axId val="573452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716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</xdr:row>
      <xdr:rowOff>0</xdr:rowOff>
    </xdr:from>
    <xdr:to>
      <xdr:col>20</xdr:col>
      <xdr:colOff>0</xdr:colOff>
      <xdr:row>21</xdr:row>
      <xdr:rowOff>38100</xdr:rowOff>
    </xdr:to>
    <xdr:graphicFrame>
      <xdr:nvGraphicFramePr>
        <xdr:cNvPr id="1" name="Chart 8"/>
        <xdr:cNvGraphicFramePr/>
      </xdr:nvGraphicFramePr>
      <xdr:xfrm>
        <a:off x="15192375" y="990600"/>
        <a:ext cx="33528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7</xdr:row>
      <xdr:rowOff>57150</xdr:rowOff>
    </xdr:from>
    <xdr:to>
      <xdr:col>2</xdr:col>
      <xdr:colOff>152400</xdr:colOff>
      <xdr:row>8</xdr:row>
      <xdr:rowOff>152400</xdr:rowOff>
    </xdr:to>
    <xdr:sp>
      <xdr:nvSpPr>
        <xdr:cNvPr id="2" name="Line 10"/>
        <xdr:cNvSpPr>
          <a:spLocks/>
        </xdr:cNvSpPr>
      </xdr:nvSpPr>
      <xdr:spPr>
        <a:xfrm flipV="1">
          <a:off x="971550" y="1219200"/>
          <a:ext cx="1524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171450</xdr:colOff>
      <xdr:row>2</xdr:row>
      <xdr:rowOff>95250</xdr:rowOff>
    </xdr:from>
    <xdr:to>
      <xdr:col>10</xdr:col>
      <xdr:colOff>847725</xdr:colOff>
      <xdr:row>2</xdr:row>
      <xdr:rowOff>95250</xdr:rowOff>
    </xdr:to>
    <xdr:sp>
      <xdr:nvSpPr>
        <xdr:cNvPr id="3" name="Line 11"/>
        <xdr:cNvSpPr>
          <a:spLocks/>
        </xdr:cNvSpPr>
      </xdr:nvSpPr>
      <xdr:spPr>
        <a:xfrm flipH="1">
          <a:off x="9344025" y="4286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</xdr:col>
      <xdr:colOff>47625</xdr:colOff>
      <xdr:row>4</xdr:row>
      <xdr:rowOff>85725</xdr:rowOff>
    </xdr:from>
    <xdr:to>
      <xdr:col>9</xdr:col>
      <xdr:colOff>9525</xdr:colOff>
      <xdr:row>4</xdr:row>
      <xdr:rowOff>85725</xdr:rowOff>
    </xdr:to>
    <xdr:sp>
      <xdr:nvSpPr>
        <xdr:cNvPr id="4" name="Line 13"/>
        <xdr:cNvSpPr>
          <a:spLocks/>
        </xdr:cNvSpPr>
      </xdr:nvSpPr>
      <xdr:spPr>
        <a:xfrm flipH="1">
          <a:off x="7600950" y="752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</xdr:col>
      <xdr:colOff>47625</xdr:colOff>
      <xdr:row>5</xdr:row>
      <xdr:rowOff>85725</xdr:rowOff>
    </xdr:from>
    <xdr:to>
      <xdr:col>9</xdr:col>
      <xdr:colOff>9525</xdr:colOff>
      <xdr:row>5</xdr:row>
      <xdr:rowOff>85725</xdr:rowOff>
    </xdr:to>
    <xdr:sp>
      <xdr:nvSpPr>
        <xdr:cNvPr id="5" name="Line 14"/>
        <xdr:cNvSpPr>
          <a:spLocks/>
        </xdr:cNvSpPr>
      </xdr:nvSpPr>
      <xdr:spPr>
        <a:xfrm flipH="1">
          <a:off x="7600950" y="9144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</xdr:col>
      <xdr:colOff>47625</xdr:colOff>
      <xdr:row>5</xdr:row>
      <xdr:rowOff>85725</xdr:rowOff>
    </xdr:from>
    <xdr:to>
      <xdr:col>9</xdr:col>
      <xdr:colOff>9525</xdr:colOff>
      <xdr:row>5</xdr:row>
      <xdr:rowOff>85725</xdr:rowOff>
    </xdr:to>
    <xdr:sp>
      <xdr:nvSpPr>
        <xdr:cNvPr id="6" name="Line 15"/>
        <xdr:cNvSpPr>
          <a:spLocks/>
        </xdr:cNvSpPr>
      </xdr:nvSpPr>
      <xdr:spPr>
        <a:xfrm flipH="1">
          <a:off x="7600950" y="9144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981075</xdr:colOff>
      <xdr:row>17</xdr:row>
      <xdr:rowOff>85725</xdr:rowOff>
    </xdr:from>
    <xdr:to>
      <xdr:col>9</xdr:col>
      <xdr:colOff>0</xdr:colOff>
      <xdr:row>17</xdr:row>
      <xdr:rowOff>85725</xdr:rowOff>
    </xdr:to>
    <xdr:sp>
      <xdr:nvSpPr>
        <xdr:cNvPr id="7" name="Line 16"/>
        <xdr:cNvSpPr>
          <a:spLocks/>
        </xdr:cNvSpPr>
      </xdr:nvSpPr>
      <xdr:spPr>
        <a:xfrm flipH="1">
          <a:off x="7543800" y="28765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981075</xdr:colOff>
      <xdr:row>18</xdr:row>
      <xdr:rowOff>85725</xdr:rowOff>
    </xdr:from>
    <xdr:to>
      <xdr:col>9</xdr:col>
      <xdr:colOff>0</xdr:colOff>
      <xdr:row>18</xdr:row>
      <xdr:rowOff>85725</xdr:rowOff>
    </xdr:to>
    <xdr:sp>
      <xdr:nvSpPr>
        <xdr:cNvPr id="8" name="Line 17"/>
        <xdr:cNvSpPr>
          <a:spLocks/>
        </xdr:cNvSpPr>
      </xdr:nvSpPr>
      <xdr:spPr>
        <a:xfrm flipH="1">
          <a:off x="7543800" y="30384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981075</xdr:colOff>
      <xdr:row>19</xdr:row>
      <xdr:rowOff>85725</xdr:rowOff>
    </xdr:from>
    <xdr:to>
      <xdr:col>9</xdr:col>
      <xdr:colOff>0</xdr:colOff>
      <xdr:row>19</xdr:row>
      <xdr:rowOff>85725</xdr:rowOff>
    </xdr:to>
    <xdr:sp>
      <xdr:nvSpPr>
        <xdr:cNvPr id="9" name="Line 18"/>
        <xdr:cNvSpPr>
          <a:spLocks/>
        </xdr:cNvSpPr>
      </xdr:nvSpPr>
      <xdr:spPr>
        <a:xfrm flipH="1">
          <a:off x="7543800" y="32004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971550</xdr:colOff>
      <xdr:row>28</xdr:row>
      <xdr:rowOff>85725</xdr:rowOff>
    </xdr:from>
    <xdr:to>
      <xdr:col>8</xdr:col>
      <xdr:colOff>695325</xdr:colOff>
      <xdr:row>28</xdr:row>
      <xdr:rowOff>85725</xdr:rowOff>
    </xdr:to>
    <xdr:sp>
      <xdr:nvSpPr>
        <xdr:cNvPr id="10" name="Line 20"/>
        <xdr:cNvSpPr>
          <a:spLocks/>
        </xdr:cNvSpPr>
      </xdr:nvSpPr>
      <xdr:spPr>
        <a:xfrm flipH="1">
          <a:off x="7534275" y="465772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971550</xdr:colOff>
      <xdr:row>29</xdr:row>
      <xdr:rowOff>85725</xdr:rowOff>
    </xdr:from>
    <xdr:to>
      <xdr:col>8</xdr:col>
      <xdr:colOff>695325</xdr:colOff>
      <xdr:row>29</xdr:row>
      <xdr:rowOff>85725</xdr:rowOff>
    </xdr:to>
    <xdr:sp>
      <xdr:nvSpPr>
        <xdr:cNvPr id="11" name="Line 21"/>
        <xdr:cNvSpPr>
          <a:spLocks/>
        </xdr:cNvSpPr>
      </xdr:nvSpPr>
      <xdr:spPr>
        <a:xfrm flipH="1">
          <a:off x="7534275" y="48196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971550</xdr:colOff>
      <xdr:row>30</xdr:row>
      <xdr:rowOff>76200</xdr:rowOff>
    </xdr:from>
    <xdr:to>
      <xdr:col>8</xdr:col>
      <xdr:colOff>695325</xdr:colOff>
      <xdr:row>30</xdr:row>
      <xdr:rowOff>76200</xdr:rowOff>
    </xdr:to>
    <xdr:sp>
      <xdr:nvSpPr>
        <xdr:cNvPr id="12" name="Line 22"/>
        <xdr:cNvSpPr>
          <a:spLocks/>
        </xdr:cNvSpPr>
      </xdr:nvSpPr>
      <xdr:spPr>
        <a:xfrm flipH="1">
          <a:off x="7534275" y="49815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971550</xdr:colOff>
      <xdr:row>31</xdr:row>
      <xdr:rowOff>66675</xdr:rowOff>
    </xdr:from>
    <xdr:to>
      <xdr:col>8</xdr:col>
      <xdr:colOff>695325</xdr:colOff>
      <xdr:row>31</xdr:row>
      <xdr:rowOff>66675</xdr:rowOff>
    </xdr:to>
    <xdr:sp>
      <xdr:nvSpPr>
        <xdr:cNvPr id="13" name="Line 23"/>
        <xdr:cNvSpPr>
          <a:spLocks/>
        </xdr:cNvSpPr>
      </xdr:nvSpPr>
      <xdr:spPr>
        <a:xfrm flipH="1">
          <a:off x="7534275" y="51435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1114425</xdr:colOff>
      <xdr:row>38</xdr:row>
      <xdr:rowOff>47625</xdr:rowOff>
    </xdr:from>
    <xdr:to>
      <xdr:col>7</xdr:col>
      <xdr:colOff>123825</xdr:colOff>
      <xdr:row>40</xdr:row>
      <xdr:rowOff>76200</xdr:rowOff>
    </xdr:to>
    <xdr:sp>
      <xdr:nvSpPr>
        <xdr:cNvPr id="14" name="Line 24"/>
        <xdr:cNvSpPr>
          <a:spLocks/>
        </xdr:cNvSpPr>
      </xdr:nvSpPr>
      <xdr:spPr>
        <a:xfrm flipV="1">
          <a:off x="6229350" y="6257925"/>
          <a:ext cx="4572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1076325</xdr:colOff>
      <xdr:row>39</xdr:row>
      <xdr:rowOff>66675</xdr:rowOff>
    </xdr:from>
    <xdr:to>
      <xdr:col>7</xdr:col>
      <xdr:colOff>85725</xdr:colOff>
      <xdr:row>41</xdr:row>
      <xdr:rowOff>85725</xdr:rowOff>
    </xdr:to>
    <xdr:sp>
      <xdr:nvSpPr>
        <xdr:cNvPr id="15" name="Line 25"/>
        <xdr:cNvSpPr>
          <a:spLocks/>
        </xdr:cNvSpPr>
      </xdr:nvSpPr>
      <xdr:spPr>
        <a:xfrm flipV="1">
          <a:off x="6191250" y="6438900"/>
          <a:ext cx="457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1047750</xdr:colOff>
      <xdr:row>40</xdr:row>
      <xdr:rowOff>76200</xdr:rowOff>
    </xdr:from>
    <xdr:to>
      <xdr:col>7</xdr:col>
      <xdr:colOff>57150</xdr:colOff>
      <xdr:row>42</xdr:row>
      <xdr:rowOff>95250</xdr:rowOff>
    </xdr:to>
    <xdr:sp>
      <xdr:nvSpPr>
        <xdr:cNvPr id="16" name="Line 26"/>
        <xdr:cNvSpPr>
          <a:spLocks/>
        </xdr:cNvSpPr>
      </xdr:nvSpPr>
      <xdr:spPr>
        <a:xfrm flipV="1">
          <a:off x="6162675" y="6610350"/>
          <a:ext cx="457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1009650</xdr:colOff>
      <xdr:row>41</xdr:row>
      <xdr:rowOff>85725</xdr:rowOff>
    </xdr:from>
    <xdr:to>
      <xdr:col>7</xdr:col>
      <xdr:colOff>19050</xdr:colOff>
      <xdr:row>43</xdr:row>
      <xdr:rowOff>114300</xdr:rowOff>
    </xdr:to>
    <xdr:sp>
      <xdr:nvSpPr>
        <xdr:cNvPr id="17" name="Line 27"/>
        <xdr:cNvSpPr>
          <a:spLocks/>
        </xdr:cNvSpPr>
      </xdr:nvSpPr>
      <xdr:spPr>
        <a:xfrm flipV="1">
          <a:off x="6124575" y="6781800"/>
          <a:ext cx="4572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171450</xdr:colOff>
      <xdr:row>38</xdr:row>
      <xdr:rowOff>85725</xdr:rowOff>
    </xdr:from>
    <xdr:to>
      <xdr:col>9</xdr:col>
      <xdr:colOff>895350</xdr:colOff>
      <xdr:row>38</xdr:row>
      <xdr:rowOff>85725</xdr:rowOff>
    </xdr:to>
    <xdr:sp>
      <xdr:nvSpPr>
        <xdr:cNvPr id="18" name="Line 28"/>
        <xdr:cNvSpPr>
          <a:spLocks/>
        </xdr:cNvSpPr>
      </xdr:nvSpPr>
      <xdr:spPr>
        <a:xfrm flipH="1">
          <a:off x="8429625" y="629602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171450</xdr:colOff>
      <xdr:row>39</xdr:row>
      <xdr:rowOff>85725</xdr:rowOff>
    </xdr:from>
    <xdr:to>
      <xdr:col>9</xdr:col>
      <xdr:colOff>895350</xdr:colOff>
      <xdr:row>39</xdr:row>
      <xdr:rowOff>85725</xdr:rowOff>
    </xdr:to>
    <xdr:sp>
      <xdr:nvSpPr>
        <xdr:cNvPr id="19" name="Line 29"/>
        <xdr:cNvSpPr>
          <a:spLocks/>
        </xdr:cNvSpPr>
      </xdr:nvSpPr>
      <xdr:spPr>
        <a:xfrm flipH="1">
          <a:off x="8429625" y="64579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171450</xdr:colOff>
      <xdr:row>40</xdr:row>
      <xdr:rowOff>76200</xdr:rowOff>
    </xdr:from>
    <xdr:to>
      <xdr:col>9</xdr:col>
      <xdr:colOff>895350</xdr:colOff>
      <xdr:row>40</xdr:row>
      <xdr:rowOff>76200</xdr:rowOff>
    </xdr:to>
    <xdr:sp>
      <xdr:nvSpPr>
        <xdr:cNvPr id="20" name="Line 30"/>
        <xdr:cNvSpPr>
          <a:spLocks/>
        </xdr:cNvSpPr>
      </xdr:nvSpPr>
      <xdr:spPr>
        <a:xfrm flipH="1">
          <a:off x="8429625" y="66103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171450</xdr:colOff>
      <xdr:row>41</xdr:row>
      <xdr:rowOff>66675</xdr:rowOff>
    </xdr:from>
    <xdr:to>
      <xdr:col>9</xdr:col>
      <xdr:colOff>895350</xdr:colOff>
      <xdr:row>41</xdr:row>
      <xdr:rowOff>66675</xdr:rowOff>
    </xdr:to>
    <xdr:sp>
      <xdr:nvSpPr>
        <xdr:cNvPr id="21" name="Line 31"/>
        <xdr:cNvSpPr>
          <a:spLocks/>
        </xdr:cNvSpPr>
      </xdr:nvSpPr>
      <xdr:spPr>
        <a:xfrm flipH="1">
          <a:off x="8429625" y="67627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</xdr:col>
      <xdr:colOff>0</xdr:colOff>
      <xdr:row>53</xdr:row>
      <xdr:rowOff>85725</xdr:rowOff>
    </xdr:from>
    <xdr:to>
      <xdr:col>9</xdr:col>
      <xdr:colOff>9525</xdr:colOff>
      <xdr:row>53</xdr:row>
      <xdr:rowOff>85725</xdr:rowOff>
    </xdr:to>
    <xdr:sp>
      <xdr:nvSpPr>
        <xdr:cNvPr id="22" name="Line 32"/>
        <xdr:cNvSpPr>
          <a:spLocks/>
        </xdr:cNvSpPr>
      </xdr:nvSpPr>
      <xdr:spPr>
        <a:xfrm flipH="1">
          <a:off x="7553325" y="87439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</xdr:col>
      <xdr:colOff>0</xdr:colOff>
      <xdr:row>54</xdr:row>
      <xdr:rowOff>85725</xdr:rowOff>
    </xdr:from>
    <xdr:to>
      <xdr:col>9</xdr:col>
      <xdr:colOff>9525</xdr:colOff>
      <xdr:row>54</xdr:row>
      <xdr:rowOff>85725</xdr:rowOff>
    </xdr:to>
    <xdr:sp>
      <xdr:nvSpPr>
        <xdr:cNvPr id="23" name="Line 33"/>
        <xdr:cNvSpPr>
          <a:spLocks/>
        </xdr:cNvSpPr>
      </xdr:nvSpPr>
      <xdr:spPr>
        <a:xfrm flipH="1">
          <a:off x="7553325" y="89058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76200</xdr:rowOff>
    </xdr:from>
    <xdr:to>
      <xdr:col>9</xdr:col>
      <xdr:colOff>9525</xdr:colOff>
      <xdr:row>55</xdr:row>
      <xdr:rowOff>76200</xdr:rowOff>
    </xdr:to>
    <xdr:sp>
      <xdr:nvSpPr>
        <xdr:cNvPr id="24" name="Line 34"/>
        <xdr:cNvSpPr>
          <a:spLocks/>
        </xdr:cNvSpPr>
      </xdr:nvSpPr>
      <xdr:spPr>
        <a:xfrm flipH="1">
          <a:off x="7553325" y="90678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66675</xdr:rowOff>
    </xdr:from>
    <xdr:to>
      <xdr:col>9</xdr:col>
      <xdr:colOff>9525</xdr:colOff>
      <xdr:row>56</xdr:row>
      <xdr:rowOff>66675</xdr:rowOff>
    </xdr:to>
    <xdr:sp>
      <xdr:nvSpPr>
        <xdr:cNvPr id="25" name="Line 35"/>
        <xdr:cNvSpPr>
          <a:spLocks/>
        </xdr:cNvSpPr>
      </xdr:nvSpPr>
      <xdr:spPr>
        <a:xfrm flipH="1">
          <a:off x="7553325" y="92202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200025</xdr:colOff>
      <xdr:row>3</xdr:row>
      <xdr:rowOff>76200</xdr:rowOff>
    </xdr:from>
    <xdr:to>
      <xdr:col>10</xdr:col>
      <xdr:colOff>866775</xdr:colOff>
      <xdr:row>3</xdr:row>
      <xdr:rowOff>76200</xdr:rowOff>
    </xdr:to>
    <xdr:sp>
      <xdr:nvSpPr>
        <xdr:cNvPr id="26" name="Line 36"/>
        <xdr:cNvSpPr>
          <a:spLocks/>
        </xdr:cNvSpPr>
      </xdr:nvSpPr>
      <xdr:spPr>
        <a:xfrm flipH="1">
          <a:off x="9372600" y="5810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ensen.lib\ran_va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ist_Mod"/>
      <sheetName val="Show_Mod"/>
      <sheetName val="Moments_Mod"/>
      <sheetName val="Sim_Mod"/>
      <sheetName val="Inv_Mod"/>
      <sheetName val="Control_Mod"/>
    </sheetNames>
    <definedNames>
      <definedName name="RV_inverse"/>
      <definedName name="RV_KURT"/>
      <definedName name="RV_MEAN"/>
      <definedName name="RV_PROB"/>
      <definedName name="RV_RAND"/>
      <definedName name="RV_SIM"/>
      <definedName name="RV_SIMV"/>
      <definedName name="RV_SKEW"/>
      <definedName name="RV_VAR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13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1" width="15.125" style="0" customWidth="1"/>
    <col min="2" max="2" width="5.125" style="18" customWidth="1"/>
    <col min="3" max="3" width="73.375" style="16" customWidth="1"/>
  </cols>
  <sheetData>
    <row r="1" ht="18">
      <c r="C1" s="31" t="s">
        <v>23</v>
      </c>
    </row>
    <row r="2" spans="2:3" ht="25.5">
      <c r="B2" s="18" t="s">
        <v>24</v>
      </c>
      <c r="C2" s="32" t="s">
        <v>0</v>
      </c>
    </row>
    <row r="3" spans="2:3" ht="25.5">
      <c r="B3" s="18" t="s">
        <v>24</v>
      </c>
      <c r="C3" s="32" t="s">
        <v>1</v>
      </c>
    </row>
    <row r="4" spans="2:3" ht="25.5">
      <c r="B4" s="18" t="s">
        <v>24</v>
      </c>
      <c r="C4" s="32" t="s">
        <v>74</v>
      </c>
    </row>
    <row r="5" spans="2:3" ht="39">
      <c r="B5" s="18" t="s">
        <v>24</v>
      </c>
      <c r="C5" s="32" t="s">
        <v>7</v>
      </c>
    </row>
    <row r="6" spans="2:3" ht="39">
      <c r="B6" s="18" t="s">
        <v>24</v>
      </c>
      <c r="C6" s="32" t="s">
        <v>8</v>
      </c>
    </row>
    <row r="7" spans="2:3" ht="25.5">
      <c r="B7" s="18" t="s">
        <v>24</v>
      </c>
      <c r="C7" s="32" t="s">
        <v>9</v>
      </c>
    </row>
    <row r="8" spans="2:3" ht="39">
      <c r="B8" s="18" t="s">
        <v>24</v>
      </c>
      <c r="C8" s="33" t="s">
        <v>57</v>
      </c>
    </row>
    <row r="9" spans="2:3" ht="12.75">
      <c r="B9" s="18" t="s">
        <v>24</v>
      </c>
      <c r="C9" s="20" t="s">
        <v>78</v>
      </c>
    </row>
    <row r="10" spans="2:3" ht="18">
      <c r="B10" s="19"/>
      <c r="C10" s="17"/>
    </row>
    <row r="11" spans="2:3" ht="18">
      <c r="B11" s="19"/>
      <c r="C11" s="17"/>
    </row>
    <row r="12" ht="18">
      <c r="C12" s="17"/>
    </row>
    <row r="13" spans="1:3" ht="12.75">
      <c r="A13" s="27" t="s">
        <v>76</v>
      </c>
      <c r="C13" s="16" t="s">
        <v>77</v>
      </c>
    </row>
  </sheetData>
  <hyperlinks>
    <hyperlink ref="A13" location="Demo!A1" display="Demo!A1"/>
  </hyperlink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V67"/>
  <sheetViews>
    <sheetView workbookViewId="0" topLeftCell="A1">
      <selection activeCell="H3" sqref="H3"/>
    </sheetView>
  </sheetViews>
  <sheetFormatPr defaultColWidth="11.00390625" defaultRowHeight="12.75"/>
  <cols>
    <col min="1" max="1" width="1.75390625" style="0" customWidth="1"/>
    <col min="3" max="3" width="20.125" style="0" customWidth="1"/>
    <col min="4" max="4" width="11.625" style="0" bestFit="1" customWidth="1"/>
    <col min="5" max="5" width="11.625" style="0" customWidth="1"/>
    <col min="7" max="7" width="19.00390625" style="24" bestFit="1" customWidth="1"/>
    <col min="8" max="8" width="13.00390625" style="0" bestFit="1" customWidth="1"/>
    <col min="9" max="9" width="9.25390625" style="0" customWidth="1"/>
    <col min="10" max="11" width="12.00390625" style="0" customWidth="1"/>
    <col min="12" max="12" width="13.125" style="0" customWidth="1"/>
    <col min="13" max="13" width="20.875" style="0" customWidth="1"/>
    <col min="17" max="17" width="11.00390625" style="0" bestFit="1" customWidth="1"/>
    <col min="24" max="24" width="12.75390625" style="24" customWidth="1"/>
    <col min="25" max="25" width="12.75390625" style="0" customWidth="1"/>
    <col min="26" max="26" width="11.00390625" style="0" customWidth="1"/>
    <col min="27" max="28" width="8.375" style="0" customWidth="1"/>
    <col min="29" max="29" width="8.875" style="0" customWidth="1"/>
  </cols>
  <sheetData>
    <row r="1" ht="12.75">
      <c r="G1" s="29" t="s">
        <v>100</v>
      </c>
    </row>
    <row r="2" spans="7:14" ht="13.5" thickBot="1">
      <c r="G2" s="23" t="s">
        <v>25</v>
      </c>
      <c r="N2" s="22" t="s">
        <v>93</v>
      </c>
    </row>
    <row r="3" spans="3:14" ht="13.5" thickTop="1">
      <c r="C3" s="2" t="s">
        <v>51</v>
      </c>
      <c r="D3" s="34" t="s">
        <v>26</v>
      </c>
      <c r="G3" s="24" t="s">
        <v>27</v>
      </c>
      <c r="H3">
        <f>[1]!RV_PROB(Dice,7,7)</f>
        <v>0.1666666716337204</v>
      </c>
      <c r="I3">
        <f>[1]!RV_PROB(Dice,11,11)</f>
        <v>0.0555555559694767</v>
      </c>
      <c r="J3" s="30">
        <f>H3+I3</f>
        <v>0.2222222276031971</v>
      </c>
      <c r="L3" t="str">
        <f>"=RV_prob(Dice,7,7) +RV_prob(Dice,11,11)"</f>
        <v>=RV_prob(Dice,7,7) +RV_prob(Dice,11,11)</v>
      </c>
      <c r="N3" t="s">
        <v>88</v>
      </c>
    </row>
    <row r="4" spans="3:12" ht="12.75">
      <c r="C4" s="3" t="s">
        <v>29</v>
      </c>
      <c r="D4" s="4" t="s">
        <v>55</v>
      </c>
      <c r="E4" s="21"/>
      <c r="G4" s="24" t="s">
        <v>30</v>
      </c>
      <c r="H4">
        <f>[1]!RV_PROB(Dice,2,3)</f>
        <v>0.0833333358168602</v>
      </c>
      <c r="I4">
        <f>[1]!RV_PROB(Dice,12,12)</f>
        <v>0.02777777798473835</v>
      </c>
      <c r="J4" s="30">
        <f>H4+I4</f>
        <v>0.11111111380159855</v>
      </c>
      <c r="L4" t="str">
        <f>"=RV_prob(Dice,2,3) +RV_prob(Dice,12,12)"</f>
        <v>=RV_prob(Dice,2,3) +RV_prob(Dice,12,12)</v>
      </c>
    </row>
    <row r="5" spans="3:10" ht="12.75">
      <c r="C5" s="3" t="s">
        <v>52</v>
      </c>
      <c r="D5" s="4">
        <v>2</v>
      </c>
      <c r="E5" s="21"/>
      <c r="G5" s="24" t="s">
        <v>32</v>
      </c>
      <c r="H5">
        <f>[1]!RV_PROB(Dice,,6)</f>
        <v>0.4166666865348816</v>
      </c>
      <c r="J5" t="str">
        <f>"=RV_prob(Dice,,6)"</f>
        <v>=RV_prob(Dice,,6)</v>
      </c>
    </row>
    <row r="6" spans="3:16" ht="12.75">
      <c r="C6" s="3" t="s">
        <v>53</v>
      </c>
      <c r="D6" s="4">
        <v>7</v>
      </c>
      <c r="E6" s="21"/>
      <c r="G6" s="24" t="s">
        <v>59</v>
      </c>
      <c r="H6">
        <f>[1]!RV_PROB(Dice,3)</f>
        <v>0.9722222685813904</v>
      </c>
      <c r="J6" t="str">
        <f>"=RV_prob(Dice,3)"</f>
        <v>=RV_prob(Dice,3)</v>
      </c>
      <c r="N6" s="1"/>
      <c r="O6" s="1" t="s">
        <v>60</v>
      </c>
      <c r="P6" s="1" t="s">
        <v>61</v>
      </c>
    </row>
    <row r="7" spans="3:16" ht="13.5" thickBot="1">
      <c r="C7" s="5" t="s">
        <v>54</v>
      </c>
      <c r="D7" s="6">
        <v>12</v>
      </c>
      <c r="E7" s="21"/>
      <c r="N7" s="1">
        <v>2</v>
      </c>
      <c r="O7" s="1">
        <f>[1]!RV_PROB(Dice,N7-(1/2),N7+(1/2))/1</f>
        <v>0.02777777798473835</v>
      </c>
      <c r="P7" s="1">
        <f>[1]!RV_PROB(Dice,,N7+(1/2))</f>
        <v>0.02777777798473835</v>
      </c>
    </row>
    <row r="8" spans="8:16" ht="13.5" thickTop="1">
      <c r="H8" t="s">
        <v>83</v>
      </c>
      <c r="N8" s="1">
        <v>3</v>
      </c>
      <c r="O8" s="1">
        <f>[1]!RV_PROB(Dice,N8-(1/2),N8+(1/2))/1</f>
        <v>0.0555555559694767</v>
      </c>
      <c r="P8" s="1">
        <f>[1]!RV_PROB(Dice,,N8+(1/2))</f>
        <v>0.0833333358168602</v>
      </c>
    </row>
    <row r="9" spans="8:16" ht="12.75">
      <c r="H9" t="s">
        <v>94</v>
      </c>
      <c r="N9" s="1">
        <v>4</v>
      </c>
      <c r="O9" s="1">
        <f>[1]!RV_PROB(Dice,N9-(1/2),N9+(1/2))/1</f>
        <v>0.0833333358168602</v>
      </c>
      <c r="P9" s="1">
        <f>[1]!RV_PROB(Dice,,N9+(1/2))</f>
        <v>0.1666666716337204</v>
      </c>
    </row>
    <row r="10" spans="3:16" ht="12.75">
      <c r="C10" t="s">
        <v>79</v>
      </c>
      <c r="H10" t="s">
        <v>96</v>
      </c>
      <c r="N10" s="1">
        <v>5</v>
      </c>
      <c r="O10" s="1">
        <f>[1]!RV_PROB(Dice,N10-(1/2),N10+(1/2))/1</f>
        <v>0.1111111119389534</v>
      </c>
      <c r="P10" s="1">
        <f>[1]!RV_PROB(Dice,,N10+(1/2))</f>
        <v>0.2777777910232544</v>
      </c>
    </row>
    <row r="11" spans="3:16" ht="12.75">
      <c r="C11" t="s">
        <v>80</v>
      </c>
      <c r="H11" t="s">
        <v>84</v>
      </c>
      <c r="N11" s="1">
        <v>6</v>
      </c>
      <c r="O11" s="1">
        <f>[1]!RV_PROB(Dice,N11-(1/2),N11+(1/2))/1</f>
        <v>0.1388888955116272</v>
      </c>
      <c r="P11" s="1">
        <f>[1]!RV_PROB(Dice,,N11+(1/2))</f>
        <v>0.4166666865348816</v>
      </c>
    </row>
    <row r="12" spans="8:16" ht="12.75">
      <c r="H12" t="s">
        <v>85</v>
      </c>
      <c r="N12" s="1">
        <v>7</v>
      </c>
      <c r="O12" s="1">
        <f>[1]!RV_PROB(Dice,N12-(1/2),N12+(1/2))/1</f>
        <v>0.1666666716337204</v>
      </c>
      <c r="P12" s="1">
        <f>[1]!RV_PROB(Dice,,N12+(1/2))</f>
        <v>0.5833333730697632</v>
      </c>
    </row>
    <row r="13" spans="2:16" ht="12.75">
      <c r="B13" s="22" t="s">
        <v>16</v>
      </c>
      <c r="H13" t="s">
        <v>86</v>
      </c>
      <c r="N13" s="1">
        <v>8</v>
      </c>
      <c r="O13" s="1">
        <f>[1]!RV_PROB(Dice,N13-(1/2),N13+(1/2))/1</f>
        <v>0.1388888955116272</v>
      </c>
      <c r="P13" s="1">
        <f>[1]!RV_PROB(Dice,,N13+(1/2))</f>
        <v>0.7222222685813904</v>
      </c>
    </row>
    <row r="14" spans="2:16" ht="12.75">
      <c r="B14" t="s">
        <v>15</v>
      </c>
      <c r="H14" t="s">
        <v>22</v>
      </c>
      <c r="N14" s="1">
        <v>9</v>
      </c>
      <c r="O14" s="1">
        <f>[1]!RV_PROB(Dice,N14-(1/2),N14+(1/2))/1</f>
        <v>0.1111111119389534</v>
      </c>
      <c r="P14" s="1">
        <f>[1]!RV_PROB(Dice,,N14+(1/2))</f>
        <v>0.8333333730697632</v>
      </c>
    </row>
    <row r="15" spans="2:16" ht="12.75">
      <c r="B15" t="s">
        <v>81</v>
      </c>
      <c r="N15" s="1">
        <v>10</v>
      </c>
      <c r="O15" s="1">
        <f>[1]!RV_PROB(Dice,N15-(1/2),N15+(1/2))/1</f>
        <v>0.0833333358168602</v>
      </c>
      <c r="P15" s="1">
        <f>[1]!RV_PROB(Dice,,N15+(1/2))</f>
        <v>0.9166666865348816</v>
      </c>
    </row>
    <row r="16" spans="2:16" ht="12.75">
      <c r="B16" t="s">
        <v>87</v>
      </c>
      <c r="G16" s="29" t="s">
        <v>99</v>
      </c>
      <c r="N16" s="1">
        <v>11</v>
      </c>
      <c r="O16" s="1">
        <f>[1]!RV_PROB(Dice,N16-(1/2),N16+(1/2))/1</f>
        <v>0.0555555559694767</v>
      </c>
      <c r="P16" s="1">
        <f>[1]!RV_PROB(Dice,,N16+(1/2))</f>
        <v>0.9722222685813904</v>
      </c>
    </row>
    <row r="17" spans="2:16" ht="12.75">
      <c r="B17" t="s">
        <v>82</v>
      </c>
      <c r="G17" s="23" t="s">
        <v>64</v>
      </c>
      <c r="N17" s="1">
        <v>12</v>
      </c>
      <c r="O17" s="1">
        <f>[1]!RV_PROB(Dice,N17-(1/2),N17+(1/2))/1</f>
        <v>0.02777777798473835</v>
      </c>
      <c r="P17" s="1">
        <f>[1]!RV_PROB(Dice,,N17+(1/2))</f>
        <v>1</v>
      </c>
    </row>
    <row r="18" spans="2:10" ht="12.75">
      <c r="B18" t="s">
        <v>2</v>
      </c>
      <c r="G18" s="24" t="s">
        <v>66</v>
      </c>
      <c r="H18">
        <f>[1]!RV_inverse(Dice,0.9)</f>
        <v>10</v>
      </c>
      <c r="J18" t="str">
        <f>"=RV_inverse(Dice,0.9)"</f>
        <v>=RV_inverse(Dice,0.9)</v>
      </c>
    </row>
    <row r="19" spans="2:10" ht="12.75">
      <c r="B19" t="s">
        <v>3</v>
      </c>
      <c r="G19" s="24" t="s">
        <v>69</v>
      </c>
      <c r="H19">
        <f>[1]!RV_inverse(Dice,0.5)</f>
        <v>7</v>
      </c>
      <c r="J19" t="str">
        <f>"=RV_inverse(Dice,0.5)"</f>
        <v>=RV_inverse(Dice,0.5)</v>
      </c>
    </row>
    <row r="20" spans="2:10" ht="12.75">
      <c r="B20" t="s">
        <v>13</v>
      </c>
      <c r="G20" s="24" t="s">
        <v>71</v>
      </c>
      <c r="H20">
        <f>[1]!RV_inverse(Dice,0.2)</f>
        <v>5</v>
      </c>
      <c r="J20" t="str">
        <f>"=RV_inverse(Dice,0.2)"</f>
        <v>=RV_inverse(Dice,0.2)</v>
      </c>
    </row>
    <row r="21" ht="12.75">
      <c r="B21" t="s">
        <v>14</v>
      </c>
    </row>
    <row r="22" ht="12.75">
      <c r="H22" t="s">
        <v>17</v>
      </c>
    </row>
    <row r="23" ht="12.75">
      <c r="H23" t="s">
        <v>95</v>
      </c>
    </row>
    <row r="24" spans="8:14" ht="12.75">
      <c r="H24" t="s">
        <v>97</v>
      </c>
      <c r="N24" s="22" t="s">
        <v>89</v>
      </c>
    </row>
    <row r="25" spans="8:15" ht="12.75">
      <c r="H25" t="s">
        <v>98</v>
      </c>
      <c r="N25" t="s">
        <v>12</v>
      </c>
      <c r="O25" s="24"/>
    </row>
    <row r="26" ht="12.75">
      <c r="O26" s="24" t="s">
        <v>28</v>
      </c>
    </row>
    <row r="27" spans="7:16" ht="12.75">
      <c r="G27" s="29" t="s">
        <v>10</v>
      </c>
      <c r="O27" s="24" t="s">
        <v>31</v>
      </c>
      <c r="P27" t="e">
        <f>[1]!RV_SIMV(Dice)</f>
        <v>#VALUE!</v>
      </c>
    </row>
    <row r="28" spans="7:16" ht="12.75">
      <c r="G28" s="23" t="s">
        <v>37</v>
      </c>
      <c r="O28" s="24" t="s">
        <v>33</v>
      </c>
      <c r="P28" t="e">
        <f>[1]!RV_SIMV(Dice)</f>
        <v>#VALUE!</v>
      </c>
    </row>
    <row r="29" spans="7:16" ht="12.75">
      <c r="G29" s="24" t="s">
        <v>73</v>
      </c>
      <c r="H29">
        <f>[1]!RV_MEAN(Dice)</f>
        <v>7.000000052154064</v>
      </c>
      <c r="J29" t="str">
        <f>"=RV_mean(Dice)"</f>
        <v>=RV_mean(Dice)</v>
      </c>
      <c r="O29" s="24" t="s">
        <v>62</v>
      </c>
      <c r="P29" t="e">
        <f>[1]!RV_SIMV(Dice)</f>
        <v>#VALUE!</v>
      </c>
    </row>
    <row r="30" spans="7:16" ht="13.5" thickBot="1">
      <c r="G30" s="24" t="s">
        <v>40</v>
      </c>
      <c r="H30">
        <f>[1]!RV_VAR(Dice)</f>
        <v>5.833333376795057</v>
      </c>
      <c r="J30" t="str">
        <f>"=RV_var(Dice)"</f>
        <v>=RV_var(Dice)</v>
      </c>
      <c r="O30" s="24" t="s">
        <v>63</v>
      </c>
      <c r="P30" t="e">
        <f>[1]!RV_SIMV(Dice)</f>
        <v>#VALUE!</v>
      </c>
    </row>
    <row r="31" spans="7:22" ht="13.5" thickTop="1">
      <c r="G31" s="24" t="s">
        <v>39</v>
      </c>
      <c r="H31">
        <f>[1]!RV_SKEW(Dice)</f>
        <v>-6.478150199354316E-08</v>
      </c>
      <c r="J31" t="str">
        <f>"=RV_skew(Dice)"</f>
        <v>=RV_skew(Dice)</v>
      </c>
      <c r="O31" s="24" t="s">
        <v>65</v>
      </c>
      <c r="P31" s="30" t="e">
        <f>SUM(P27:P30)/4</f>
        <v>#VALUE!</v>
      </c>
      <c r="Q31" s="25" t="s">
        <v>67</v>
      </c>
      <c r="R31" s="25">
        <v>1</v>
      </c>
      <c r="S31" s="26">
        <v>2</v>
      </c>
      <c r="T31" s="13" t="s">
        <v>68</v>
      </c>
      <c r="U31" s="35" t="s">
        <v>91</v>
      </c>
      <c r="V31" s="34" t="s">
        <v>92</v>
      </c>
    </row>
    <row r="32" spans="7:22" ht="12.75">
      <c r="G32" s="24" t="s">
        <v>41</v>
      </c>
      <c r="H32">
        <f>[1]!RV_KURT(Dice)</f>
        <v>-0.634285731911659</v>
      </c>
      <c r="J32" t="str">
        <f>"=RV_kurt(Dice)"</f>
        <v>=RV_kurt(Dice)</v>
      </c>
      <c r="O32" s="24"/>
      <c r="Q32" s="7" t="s">
        <v>70</v>
      </c>
      <c r="R32" s="8" t="s">
        <v>90</v>
      </c>
      <c r="S32" s="9" t="s">
        <v>90</v>
      </c>
      <c r="T32" s="14" t="s">
        <v>90</v>
      </c>
      <c r="U32" s="3">
        <v>4.5</v>
      </c>
      <c r="V32" s="4">
        <v>0</v>
      </c>
    </row>
    <row r="33" spans="15:22" ht="12.75">
      <c r="O33" s="24"/>
      <c r="Q33" s="7" t="s">
        <v>72</v>
      </c>
      <c r="R33" s="8">
        <v>100</v>
      </c>
      <c r="S33" s="9">
        <v>100</v>
      </c>
      <c r="T33" s="14">
        <v>200</v>
      </c>
      <c r="U33" s="3">
        <v>4.762499809265137</v>
      </c>
      <c r="V33" s="4">
        <v>0.03999999910593033</v>
      </c>
    </row>
    <row r="34" spans="8:22" ht="12.75">
      <c r="H34" t="s">
        <v>11</v>
      </c>
      <c r="O34" s="24"/>
      <c r="Q34" s="7" t="s">
        <v>73</v>
      </c>
      <c r="R34" s="8">
        <v>6.95</v>
      </c>
      <c r="S34" s="9">
        <v>7.1925</v>
      </c>
      <c r="T34" s="14">
        <v>7.071249961853027</v>
      </c>
      <c r="U34" s="3">
        <v>5.287499904632568</v>
      </c>
      <c r="V34" s="4">
        <v>0.0949999988079071</v>
      </c>
    </row>
    <row r="35" spans="15:22" ht="12.75">
      <c r="O35" s="24"/>
      <c r="Q35" s="7" t="s">
        <v>38</v>
      </c>
      <c r="R35" s="8">
        <v>1.234499857833082</v>
      </c>
      <c r="S35" s="9">
        <v>1.2318659370518739</v>
      </c>
      <c r="T35" s="14">
        <v>1.2360725402832031</v>
      </c>
      <c r="U35" s="3">
        <v>5.8125</v>
      </c>
      <c r="V35" s="4">
        <v>0.11500000208616257</v>
      </c>
    </row>
    <row r="36" spans="7:22" ht="12.75">
      <c r="G36" s="29" t="s">
        <v>34</v>
      </c>
      <c r="O36" s="24"/>
      <c r="Q36" s="7" t="s">
        <v>39</v>
      </c>
      <c r="R36" s="8">
        <v>0.21582061283991089</v>
      </c>
      <c r="S36" s="9">
        <v>0.3405420030232925</v>
      </c>
      <c r="T36" s="14">
        <v>0.27124732732772827</v>
      </c>
      <c r="U36" s="3">
        <v>6.337500095367432</v>
      </c>
      <c r="V36" s="4">
        <v>0.10999999940395355</v>
      </c>
    </row>
    <row r="37" spans="7:22" ht="12.75">
      <c r="G37" s="23" t="s">
        <v>45</v>
      </c>
      <c r="O37" s="24"/>
      <c r="Q37" s="7" t="s">
        <v>41</v>
      </c>
      <c r="R37" s="8">
        <v>-0.5923495773674934</v>
      </c>
      <c r="S37" s="9">
        <v>-0.1324598057610369</v>
      </c>
      <c r="T37" s="14">
        <v>-0.352693110704422</v>
      </c>
      <c r="U37" s="3">
        <v>6.862500190734863</v>
      </c>
      <c r="V37" s="4">
        <v>0.18000000715255737</v>
      </c>
    </row>
    <row r="38" spans="7:22" ht="12.75">
      <c r="G38" s="24" t="s">
        <v>46</v>
      </c>
      <c r="H38" t="s">
        <v>56</v>
      </c>
      <c r="I38" t="s">
        <v>75</v>
      </c>
      <c r="O38" s="24"/>
      <c r="Q38" s="7" t="s">
        <v>42</v>
      </c>
      <c r="R38" s="8">
        <v>4.5</v>
      </c>
      <c r="S38" s="9">
        <v>4.5</v>
      </c>
      <c r="T38" s="14">
        <v>4.5</v>
      </c>
      <c r="U38" s="3">
        <v>7.387499809265137</v>
      </c>
      <c r="V38" s="4">
        <v>0.15000000596046448</v>
      </c>
    </row>
    <row r="39" spans="7:22" ht="12.75">
      <c r="G39" s="24">
        <v>18</v>
      </c>
      <c r="H39">
        <f>[1]!RV_RAND(-G39)</f>
        <v>0.01514434814453125</v>
      </c>
      <c r="I39">
        <f>[1]!RV_SIM(Dice,-H39)</f>
        <v>10</v>
      </c>
      <c r="K39" t="str">
        <f>"=RV_sim(Dice,-H39)"</f>
        <v>=RV_sim(Dice,-H39)</v>
      </c>
      <c r="O39" s="24"/>
      <c r="Q39" s="7" t="s">
        <v>43</v>
      </c>
      <c r="R39" s="8">
        <v>9.75</v>
      </c>
      <c r="S39" s="9">
        <v>10.25</v>
      </c>
      <c r="T39" s="14">
        <v>10.25</v>
      </c>
      <c r="U39" s="3">
        <v>7.912499904632568</v>
      </c>
      <c r="V39" s="4">
        <v>0.11500000208616257</v>
      </c>
    </row>
    <row r="40" spans="8:22" ht="12.75">
      <c r="H40">
        <f>[1]!RV_RAND(-H39)</f>
        <v>0.8483361601829529</v>
      </c>
      <c r="I40">
        <f>[1]!RV_SIM(Dice,-H40)</f>
        <v>10</v>
      </c>
      <c r="K40" t="str">
        <f>"=RV_sim(Dice,-H40)"</f>
        <v>=RV_sim(Dice,-H40)</v>
      </c>
      <c r="O40" s="24"/>
      <c r="Q40" s="7" t="s">
        <v>44</v>
      </c>
      <c r="R40" s="8">
        <v>7</v>
      </c>
      <c r="S40" s="9">
        <v>7</v>
      </c>
      <c r="T40" s="14">
        <v>7</v>
      </c>
      <c r="U40" s="3">
        <v>8.4375</v>
      </c>
      <c r="V40" s="4">
        <v>0.09000000357627869</v>
      </c>
    </row>
    <row r="41" spans="7:22" ht="12.75">
      <c r="G41" s="28" t="str">
        <f>"=RV_rand(-G39)"</f>
        <v>=RV_rand(-G39)</v>
      </c>
      <c r="H41">
        <f>[1]!RV_RAND(-H40)</f>
        <v>0.8390937447547913</v>
      </c>
      <c r="I41">
        <f>[1]!RV_SIM(Dice,-H41)</f>
        <v>4</v>
      </c>
      <c r="K41" t="str">
        <f>"=RV_sim(Dice,-H41)"</f>
        <v>=RV_sim(Dice,-H41)</v>
      </c>
      <c r="O41" s="24"/>
      <c r="Q41" s="7" t="s">
        <v>58</v>
      </c>
      <c r="R41" s="8">
        <v>6.75</v>
      </c>
      <c r="S41" s="9">
        <v>7</v>
      </c>
      <c r="T41" s="14">
        <v>6.75</v>
      </c>
      <c r="U41" s="3">
        <v>8.962499618530273</v>
      </c>
      <c r="V41" s="4">
        <v>0.03999999910593033</v>
      </c>
    </row>
    <row r="42" spans="7:22" ht="12.75">
      <c r="G42" s="28" t="str">
        <f>"=RV_rand(-H39)"</f>
        <v>=RV_rand(-H39)</v>
      </c>
      <c r="H42">
        <f>[1]!RV_RAND(-H41)</f>
        <v>0.10766571760177612</v>
      </c>
      <c r="I42">
        <f>[1]!RV_SIM(Dice,-H42)</f>
        <v>8</v>
      </c>
      <c r="K42" t="str">
        <f>"=RV_sim(Dice,-H42)"</f>
        <v>=RV_sim(Dice,-H42)</v>
      </c>
      <c r="O42" s="24"/>
      <c r="Q42" s="7" t="s">
        <v>49</v>
      </c>
      <c r="R42" s="8" t="s">
        <v>47</v>
      </c>
      <c r="S42" s="9" t="s">
        <v>47</v>
      </c>
      <c r="T42" s="14" t="s">
        <v>47</v>
      </c>
      <c r="U42" s="3">
        <v>9.487500190734863</v>
      </c>
      <c r="V42" s="4">
        <v>0.03500000014901161</v>
      </c>
    </row>
    <row r="43" spans="7:22" ht="13.5" thickBot="1">
      <c r="G43" s="28" t="str">
        <f>"=RV_rand(-H40)"</f>
        <v>=RV_rand(-H40)</v>
      </c>
      <c r="O43" s="24"/>
      <c r="Q43" s="7">
        <v>4.5</v>
      </c>
      <c r="R43" s="8">
        <v>0</v>
      </c>
      <c r="S43" s="9">
        <v>0</v>
      </c>
      <c r="T43" s="14">
        <v>0</v>
      </c>
      <c r="U43" s="5">
        <v>9.75</v>
      </c>
      <c r="V43" s="6">
        <v>0.029999999329447746</v>
      </c>
    </row>
    <row r="44" spans="7:20" ht="13.5" thickTop="1">
      <c r="G44" s="28" t="str">
        <f>"=RV_rand(-H41)"</f>
        <v>=RV_rand(-H41)</v>
      </c>
      <c r="H44" t="s">
        <v>35</v>
      </c>
      <c r="O44" s="24"/>
      <c r="Q44" s="7">
        <v>4.762499809265137</v>
      </c>
      <c r="R44" s="8">
        <v>0.05000000074505806</v>
      </c>
      <c r="S44" s="9">
        <v>0.029999999329447746</v>
      </c>
      <c r="T44" s="14">
        <v>0.03999999910593033</v>
      </c>
    </row>
    <row r="45" spans="8:20" ht="12.75">
      <c r="H45" t="s">
        <v>36</v>
      </c>
      <c r="O45" s="24"/>
      <c r="Q45" s="7">
        <v>5.287499904632568</v>
      </c>
      <c r="R45" s="8">
        <v>0.14000000059604645</v>
      </c>
      <c r="S45" s="9">
        <v>0.05000000074505806</v>
      </c>
      <c r="T45" s="14">
        <v>0.0949999988079071</v>
      </c>
    </row>
    <row r="46" spans="8:20" ht="12.75">
      <c r="H46" t="s">
        <v>18</v>
      </c>
      <c r="O46" s="24"/>
      <c r="Q46" s="7">
        <v>5.8125</v>
      </c>
      <c r="R46" s="8">
        <v>0.09000000357627869</v>
      </c>
      <c r="S46" s="9">
        <v>0.14000000059604645</v>
      </c>
      <c r="T46" s="14">
        <v>0.11500000208616257</v>
      </c>
    </row>
    <row r="47" spans="15:20" ht="12.75">
      <c r="O47" s="24"/>
      <c r="Q47" s="7">
        <v>6.337500095367432</v>
      </c>
      <c r="R47" s="8">
        <v>0.11999999731779099</v>
      </c>
      <c r="S47" s="9">
        <v>0.10000000149011612</v>
      </c>
      <c r="T47" s="14">
        <v>0.10999999940395355</v>
      </c>
    </row>
    <row r="48" spans="8:20" ht="12.75">
      <c r="H48" t="s">
        <v>19</v>
      </c>
      <c r="O48" s="24"/>
      <c r="Q48" s="7">
        <v>6.862500190734863</v>
      </c>
      <c r="R48" s="8">
        <v>0.1599999964237213</v>
      </c>
      <c r="S48" s="9">
        <v>0.20000000298023224</v>
      </c>
      <c r="T48" s="14">
        <v>0.18000000715255737</v>
      </c>
    </row>
    <row r="49" spans="8:20" ht="12.75">
      <c r="H49" t="s">
        <v>20</v>
      </c>
      <c r="O49" s="24"/>
      <c r="Q49" s="7">
        <v>7.387499809265137</v>
      </c>
      <c r="R49" s="8">
        <v>0.14000000059604645</v>
      </c>
      <c r="S49" s="9">
        <v>0.1599999964237213</v>
      </c>
      <c r="T49" s="14">
        <v>0.15000000596046448</v>
      </c>
    </row>
    <row r="50" spans="8:20" ht="12.75">
      <c r="H50" t="s">
        <v>21</v>
      </c>
      <c r="O50" s="24"/>
      <c r="Q50" s="7">
        <v>7.912499904632568</v>
      </c>
      <c r="R50" s="8">
        <v>0.12999999523162842</v>
      </c>
      <c r="S50" s="9">
        <v>0.10000000149011612</v>
      </c>
      <c r="T50" s="14">
        <v>0.11499999463558197</v>
      </c>
    </row>
    <row r="51" spans="15:20" ht="12.75">
      <c r="O51" s="24"/>
      <c r="Q51" s="7">
        <v>8.4375</v>
      </c>
      <c r="R51" s="8">
        <v>0.07000000029802322</v>
      </c>
      <c r="S51" s="9">
        <v>0.10999999940395355</v>
      </c>
      <c r="T51" s="14">
        <v>0.09000000357627869</v>
      </c>
    </row>
    <row r="52" spans="7:20" ht="12.75">
      <c r="G52" s="23" t="s">
        <v>48</v>
      </c>
      <c r="O52" s="24"/>
      <c r="Q52" s="7">
        <v>8.962499618530273</v>
      </c>
      <c r="R52" s="8">
        <v>0.03999999910593033</v>
      </c>
      <c r="S52" s="9">
        <v>0.03999999910593033</v>
      </c>
      <c r="T52" s="14">
        <v>0.03999999910593033</v>
      </c>
    </row>
    <row r="53" spans="8:20" ht="12.75">
      <c r="H53" t="s">
        <v>75</v>
      </c>
      <c r="O53" s="24"/>
      <c r="Q53" s="7">
        <v>9.487500190734863</v>
      </c>
      <c r="R53" s="8">
        <v>0.05000000074505806</v>
      </c>
      <c r="S53" s="9">
        <v>0.019999999552965164</v>
      </c>
      <c r="T53" s="14">
        <v>0.03500000014901161</v>
      </c>
    </row>
    <row r="54" spans="7:20" ht="12.75">
      <c r="G54" s="24" t="s">
        <v>31</v>
      </c>
      <c r="H54" t="e">
        <f>[1]!RV_SIMV(Dice)</f>
        <v>#VALUE!</v>
      </c>
      <c r="J54" t="str">
        <f>"=RV_simV(Dice)"</f>
        <v>=RV_simV(Dice)</v>
      </c>
      <c r="O54" s="24"/>
      <c r="Q54" s="7">
        <v>9.75</v>
      </c>
      <c r="R54" s="8">
        <v>0.009999999776482582</v>
      </c>
      <c r="S54" s="9">
        <v>0.05000000074505806</v>
      </c>
      <c r="T54" s="14">
        <v>0.030000001192092896</v>
      </c>
    </row>
    <row r="55" spans="7:20" ht="13.5" thickBot="1">
      <c r="G55" s="24" t="s">
        <v>33</v>
      </c>
      <c r="H55" t="e">
        <f>[1]!RV_SIMV(Dice)</f>
        <v>#VALUE!</v>
      </c>
      <c r="J55" t="str">
        <f>"=RV_simV(Dice)"</f>
        <v>=RV_simV(Dice)</v>
      </c>
      <c r="O55" s="24"/>
      <c r="Q55" s="10" t="s">
        <v>49</v>
      </c>
      <c r="R55" s="11" t="s">
        <v>50</v>
      </c>
      <c r="S55" s="12" t="s">
        <v>50</v>
      </c>
      <c r="T55" s="15" t="s">
        <v>50</v>
      </c>
    </row>
    <row r="56" spans="7:20" ht="12.75">
      <c r="G56" s="24" t="s">
        <v>62</v>
      </c>
      <c r="H56" t="e">
        <f>[1]!RV_SIMV(Dice)</f>
        <v>#VALUE!</v>
      </c>
      <c r="J56" t="str">
        <f>"=RV_simV(Dice)"</f>
        <v>=RV_simV(Dice)</v>
      </c>
      <c r="O56" s="24"/>
      <c r="Q56" s="7">
        <v>4.5</v>
      </c>
      <c r="R56" s="8">
        <v>0</v>
      </c>
      <c r="S56" s="9">
        <v>0</v>
      </c>
      <c r="T56" s="14">
        <v>0</v>
      </c>
    </row>
    <row r="57" spans="7:20" ht="12.75">
      <c r="G57" s="24" t="s">
        <v>63</v>
      </c>
      <c r="H57" t="e">
        <f>[1]!RV_SIMV(Dice)</f>
        <v>#VALUE!</v>
      </c>
      <c r="J57" t="str">
        <f>"=RV_simV(Dice)"</f>
        <v>=RV_simV(Dice)</v>
      </c>
      <c r="O57" s="24"/>
      <c r="Q57" s="7">
        <v>4.7625</v>
      </c>
      <c r="R57" s="8">
        <v>0.05000000074505806</v>
      </c>
      <c r="S57" s="9">
        <v>0.029999999329447746</v>
      </c>
      <c r="T57" s="14">
        <v>0.0400000000372529</v>
      </c>
    </row>
    <row r="58" spans="17:20" ht="12.75">
      <c r="Q58" s="7">
        <v>5.2875</v>
      </c>
      <c r="R58" s="8">
        <v>0.1899999976158142</v>
      </c>
      <c r="S58" s="9">
        <v>0.07999999821186066</v>
      </c>
      <c r="T58" s="14">
        <v>0.13499999791383743</v>
      </c>
    </row>
    <row r="59" spans="8:20" ht="12.75">
      <c r="H59" t="s">
        <v>4</v>
      </c>
      <c r="Q59" s="7">
        <v>5.8125</v>
      </c>
      <c r="R59" s="8">
        <v>0.2800000011920929</v>
      </c>
      <c r="S59" s="9">
        <v>0.2199999988079071</v>
      </c>
      <c r="T59" s="14">
        <v>0.25</v>
      </c>
    </row>
    <row r="60" spans="8:20" ht="12.75">
      <c r="H60" t="s">
        <v>36</v>
      </c>
      <c r="Q60" s="7">
        <v>6.3375</v>
      </c>
      <c r="R60" s="8">
        <v>0.4000000059604645</v>
      </c>
      <c r="S60" s="9">
        <v>0.3199999928474426</v>
      </c>
      <c r="T60" s="14">
        <v>0.35999999940395355</v>
      </c>
    </row>
    <row r="61" spans="8:20" ht="12.75">
      <c r="H61" t="s">
        <v>5</v>
      </c>
      <c r="Q61" s="7">
        <v>6.8625</v>
      </c>
      <c r="R61" s="8">
        <v>0.5600000023841858</v>
      </c>
      <c r="S61" s="9">
        <v>0.5199999809265137</v>
      </c>
      <c r="T61" s="14">
        <v>0.5399999916553497</v>
      </c>
    </row>
    <row r="62" spans="8:20" ht="12.75">
      <c r="H62" t="s">
        <v>6</v>
      </c>
      <c r="Q62" s="7">
        <v>7.3875</v>
      </c>
      <c r="R62" s="8">
        <v>0.699999988079071</v>
      </c>
      <c r="S62" s="9">
        <v>0.6800000071525574</v>
      </c>
      <c r="T62" s="14">
        <v>0.6899999976158142</v>
      </c>
    </row>
    <row r="63" spans="17:20" ht="12.75">
      <c r="Q63" s="7">
        <v>7.9125</v>
      </c>
      <c r="R63" s="8">
        <v>0.8299999833106995</v>
      </c>
      <c r="S63" s="9">
        <v>0.7799999713897705</v>
      </c>
      <c r="T63" s="14">
        <v>0.804999977350235</v>
      </c>
    </row>
    <row r="64" spans="17:20" ht="12.75">
      <c r="Q64" s="7">
        <v>8.4375</v>
      </c>
      <c r="R64" s="8">
        <v>0.8999999761581421</v>
      </c>
      <c r="S64" s="9">
        <v>0.8899999856948853</v>
      </c>
      <c r="T64" s="14">
        <v>0.8949999809265137</v>
      </c>
    </row>
    <row r="65" spans="17:20" ht="12.75">
      <c r="Q65" s="7">
        <v>8.9625</v>
      </c>
      <c r="R65" s="8">
        <v>0.9399999976158142</v>
      </c>
      <c r="S65" s="9">
        <v>0.9300000071525574</v>
      </c>
      <c r="T65" s="14">
        <v>0.9350000023841858</v>
      </c>
    </row>
    <row r="66" spans="17:20" ht="12.75">
      <c r="Q66" s="7">
        <v>9.4875</v>
      </c>
      <c r="R66" s="8">
        <v>0.9900000095367432</v>
      </c>
      <c r="S66" s="9">
        <v>0.949999988079071</v>
      </c>
      <c r="T66" s="14">
        <v>0.9699999988079071</v>
      </c>
    </row>
    <row r="67" spans="17:20" ht="13.5" thickBot="1">
      <c r="Q67" s="10">
        <v>9.75</v>
      </c>
      <c r="R67" s="11">
        <v>1</v>
      </c>
      <c r="S67" s="12">
        <v>1</v>
      </c>
      <c r="T67" s="15">
        <v>1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Probability Add-in Demo</dc:title>
  <dc:subject>Jensen Add-ins</dc:subject>
  <dc:creator>Paul Jensen</dc:creator>
  <cp:keywords/>
  <dc:description/>
  <cp:lastModifiedBy>Paul Jensen</cp:lastModifiedBy>
  <dcterms:created xsi:type="dcterms:W3CDTF">2001-07-30T18:54:45Z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