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80" yWindow="320" windowWidth="17920" windowHeight="11800" tabRatio="325" activeTab="0"/>
  </bookViews>
  <sheets>
    <sheet name="Allen" sheetId="1" r:id="rId1"/>
    <sheet name="Allen_Error" sheetId="2" r:id="rId2"/>
    <sheet name="Allen_Map" sheetId="3" r:id="rId3"/>
    <sheet name="AllenData" sheetId="4" r:id="rId4"/>
    <sheet name="Storm1" sheetId="5" r:id="rId5"/>
    <sheet name="Storm1_Map" sheetId="6" r:id="rId6"/>
    <sheet name="Sheet1" sheetId="7" r:id="rId7"/>
    <sheet name="Sheet2" sheetId="8" r:id="rId8"/>
    <sheet name="Sheet3" sheetId="9" r:id="rId9"/>
    <sheet name="Map" sheetId="10" r:id="rId10"/>
  </sheets>
  <definedNames>
    <definedName name="Allen">'AllenData'!$A$1</definedName>
    <definedName name="Allen_Data">'Allen'!$A$4:$F$53</definedName>
    <definedName name="Allen_Date">'Allen'!$D$1</definedName>
    <definedName name="Allen_Err">'Allen'!$P$5</definedName>
    <definedName name="Allen_Forecast">'Allen'!$J$4:$P$5</definedName>
    <definedName name="Allen_Latitude">'Allen'!$L$4:$L$5</definedName>
    <definedName name="Allen_Longitude">'Allen'!$M$4:$M$5</definedName>
    <definedName name="Allen_Map">'Allen'!$D$2</definedName>
    <definedName name="Allen_Observe">'Allen'!$B$2</definedName>
    <definedName name="Storm1">'Sheet1'!$A$1</definedName>
    <definedName name="Storm1_Data">'Storm1'!$A$4:$F$53</definedName>
    <definedName name="Storm1_Date">'Storm1'!$D$1</definedName>
    <definedName name="Storm1_Err">'Storm1'!$P$5:$P$19</definedName>
    <definedName name="Storm1_Forecast">'Storm1'!$J$4:$P$19</definedName>
    <definedName name="Storm1_Latitude">'Storm1'!$L$4:$L$19</definedName>
    <definedName name="Storm1_Longitude">'Storm1'!$M$4:$M$19</definedName>
    <definedName name="Storm1_Map">'Storm1'!$D$2</definedName>
    <definedName name="Storm1_Observe">'Storm1'!$B$2</definedName>
  </definedNames>
  <calcPr fullCalcOnLoad="1"/>
</workbook>
</file>

<file path=xl/sharedStrings.xml><?xml version="1.0" encoding="utf-8"?>
<sst xmlns="http://schemas.openxmlformats.org/spreadsheetml/2006/main" count="584" uniqueCount="192">
  <si>
    <t>08/06/18Z</t>
  </si>
  <si>
    <t>08/07/00Z</t>
  </si>
  <si>
    <t>08/07/06Z</t>
  </si>
  <si>
    <t>08/07/12Z</t>
  </si>
  <si>
    <t>08/07/18Z</t>
  </si>
  <si>
    <t>08/08/00Z</t>
  </si>
  <si>
    <t>08/08/06Z</t>
  </si>
  <si>
    <t>08/08/12Z</t>
  </si>
  <si>
    <t>08/08/18Z</t>
  </si>
  <si>
    <t>08/09/00Z</t>
  </si>
  <si>
    <t>Forecast starting at observation 9</t>
  </si>
  <si>
    <t>Forecast starting at observation 31</t>
  </si>
  <si>
    <t>Obs.</t>
  </si>
  <si>
    <t>Int. (hrs.)</t>
  </si>
  <si>
    <t>Mean - Std.</t>
  </si>
  <si>
    <t>Mean + Std.</t>
  </si>
  <si>
    <t>Error Analysis for Observation 32</t>
  </si>
  <si>
    <t>Error</t>
  </si>
  <si>
    <t>Mean (nm)</t>
  </si>
  <si>
    <t>Std. (nm)</t>
  </si>
  <si>
    <t>08/09/06Z</t>
  </si>
  <si>
    <t>08/09/12Z</t>
  </si>
  <si>
    <t>08/09/18Z</t>
  </si>
  <si>
    <t>08/10/00Z</t>
  </si>
  <si>
    <t>08/10/06Z</t>
  </si>
  <si>
    <t>08/10/12Z</t>
  </si>
  <si>
    <t>08/10/18Z</t>
  </si>
  <si>
    <t>08/11/00Z</t>
  </si>
  <si>
    <t>08/11/06Z</t>
  </si>
  <si>
    <t>TROPICALSTORM</t>
  </si>
  <si>
    <t>08/11/12Z</t>
  </si>
  <si>
    <t>08/11/18Z</t>
  </si>
  <si>
    <t>Hurricane Allen Data</t>
  </si>
  <si>
    <t>http://weather.unisys.com/hurricane/atlantic/1980/ALLEN/track.dat</t>
  </si>
  <si>
    <t>Latitude</t>
  </si>
  <si>
    <t>Longitide</t>
  </si>
  <si>
    <t>Degrees</t>
  </si>
  <si>
    <t>Upper Left Corner</t>
  </si>
  <si>
    <t>Width</t>
  </si>
  <si>
    <t>Height</t>
  </si>
  <si>
    <t>Longitude</t>
  </si>
  <si>
    <t>Hurricane Allen</t>
  </si>
  <si>
    <t>Forecast</t>
  </si>
  <si>
    <t>Obs</t>
  </si>
  <si>
    <t>Date/Time</t>
  </si>
  <si>
    <t>***</t>
  </si>
  <si>
    <t>Hurricane Storm1</t>
  </si>
  <si>
    <t>New Observation</t>
  </si>
  <si>
    <t>Observation</t>
  </si>
  <si>
    <t>Speed (nm/hr)</t>
  </si>
  <si>
    <t>Move (nm)</t>
  </si>
  <si>
    <t>Map</t>
  </si>
  <si>
    <t>Date</t>
  </si>
  <si>
    <t>Time</t>
  </si>
  <si>
    <t>06/26 10</t>
  </si>
  <si>
    <t>06/26 16</t>
  </si>
  <si>
    <t>06/26 22</t>
  </si>
  <si>
    <t>06/27 04</t>
  </si>
  <si>
    <t>06/27 10</t>
  </si>
  <si>
    <t>06/27 16</t>
  </si>
  <si>
    <t>06/27 22</t>
  </si>
  <si>
    <t>06/28 04</t>
  </si>
  <si>
    <t>06/28 10</t>
  </si>
  <si>
    <t>06/28 16</t>
  </si>
  <si>
    <t>06/28 22</t>
  </si>
  <si>
    <t>06/29 04</t>
  </si>
  <si>
    <t>06/29 10</t>
  </si>
  <si>
    <t>06/29 16</t>
  </si>
  <si>
    <t>06/29 22</t>
  </si>
  <si>
    <t>06/30 04</t>
  </si>
  <si>
    <t>06/30 10</t>
  </si>
  <si>
    <t>06/30 16</t>
  </si>
  <si>
    <t>06/30 22</t>
  </si>
  <si>
    <t>07/01 04</t>
  </si>
  <si>
    <t>07/01 10</t>
  </si>
  <si>
    <t>07/01 16</t>
  </si>
  <si>
    <t>07/01 22</t>
  </si>
  <si>
    <t>07/02 04</t>
  </si>
  <si>
    <t>07/02 10</t>
  </si>
  <si>
    <t>07/02 16</t>
  </si>
  <si>
    <t>07/02 22</t>
  </si>
  <si>
    <t>07/03 04</t>
  </si>
  <si>
    <t>07/03 10</t>
  </si>
  <si>
    <t>07/03 16</t>
  </si>
  <si>
    <t>07/03 22</t>
  </si>
  <si>
    <t>07/04 04</t>
  </si>
  <si>
    <t>07/04 10</t>
  </si>
  <si>
    <t>07/04 16</t>
  </si>
  <si>
    <t>07/04 22</t>
  </si>
  <si>
    <t>07/05 04</t>
  </si>
  <si>
    <t>07/05 10</t>
  </si>
  <si>
    <t>07/05 16</t>
  </si>
  <si>
    <t>07/05 22</t>
  </si>
  <si>
    <t>07/06 04</t>
  </si>
  <si>
    <t>07/06 10</t>
  </si>
  <si>
    <t>07/06 16</t>
  </si>
  <si>
    <t>07/06 22</t>
  </si>
  <si>
    <t>07/07 04</t>
  </si>
  <si>
    <t>07/07 10</t>
  </si>
  <si>
    <t>07/07 16</t>
  </si>
  <si>
    <t>07/07 22</t>
  </si>
  <si>
    <t>07/08 04</t>
  </si>
  <si>
    <t>07/08 10</t>
  </si>
  <si>
    <t>07/08 16</t>
  </si>
  <si>
    <t>Speed(nm/hr)</t>
  </si>
  <si>
    <t>Error (nm)</t>
  </si>
  <si>
    <t>08/03 00</t>
  </si>
  <si>
    <t>08/03 06</t>
  </si>
  <si>
    <t>08/03 12</t>
  </si>
  <si>
    <t>08/03 18</t>
  </si>
  <si>
    <t>08/04 00</t>
  </si>
  <si>
    <t>08/04 06</t>
  </si>
  <si>
    <t>08/04 12</t>
  </si>
  <si>
    <t>08/04 18</t>
  </si>
  <si>
    <t>08/05 00</t>
  </si>
  <si>
    <t>08/05 06</t>
  </si>
  <si>
    <t>08/05 12</t>
  </si>
  <si>
    <t>08/05 18</t>
  </si>
  <si>
    <t>08/06 00</t>
  </si>
  <si>
    <t>08/06 06</t>
  </si>
  <si>
    <t>08/06 12</t>
  </si>
  <si>
    <t>08/06 18</t>
  </si>
  <si>
    <t>08/07 00</t>
  </si>
  <si>
    <t>08/07 06</t>
  </si>
  <si>
    <t>08/07 12</t>
  </si>
  <si>
    <t>08/07 18</t>
  </si>
  <si>
    <t>08/08 00</t>
  </si>
  <si>
    <t>08/08 06</t>
  </si>
  <si>
    <t>08/08 12</t>
  </si>
  <si>
    <t>08/08 18</t>
  </si>
  <si>
    <t>08/09 00</t>
  </si>
  <si>
    <t>08/09 06</t>
  </si>
  <si>
    <t>08/09 12</t>
  </si>
  <si>
    <t>08/09 18</t>
  </si>
  <si>
    <t>08/10 00</t>
  </si>
  <si>
    <t>08/10 06</t>
  </si>
  <si>
    <t>08/10 12</t>
  </si>
  <si>
    <t>08/10 18</t>
  </si>
  <si>
    <t>08/11 00</t>
  </si>
  <si>
    <t>08/11 06</t>
  </si>
  <si>
    <t>08/11 12</t>
  </si>
  <si>
    <t>08/11 18</t>
  </si>
  <si>
    <t>08/12 00</t>
  </si>
  <si>
    <t>08/12 06</t>
  </si>
  <si>
    <t>08/12 12</t>
  </si>
  <si>
    <t>08/12 18</t>
  </si>
  <si>
    <t>08/13 00</t>
  </si>
  <si>
    <t>08/13 06</t>
  </si>
  <si>
    <t>08/13 12</t>
  </si>
  <si>
    <t>08/13 18</t>
  </si>
  <si>
    <t>08/14 00</t>
  </si>
  <si>
    <t>08/14 06</t>
  </si>
  <si>
    <t>08/14 12</t>
  </si>
  <si>
    <t>08/14 18</t>
  </si>
  <si>
    <t>08/15 00</t>
  </si>
  <si>
    <t>08/15 06</t>
  </si>
  <si>
    <t>Error Analysis</t>
  </si>
  <si>
    <t>07/31/12Z</t>
  </si>
  <si>
    <t>-</t>
  </si>
  <si>
    <t>TROPICAL</t>
  </si>
  <si>
    <t>DEPRESSION</t>
  </si>
  <si>
    <t>07/31/18Z</t>
  </si>
  <si>
    <t>TROPICALDEPRESSION</t>
  </si>
  <si>
    <t>08/01/00Z</t>
  </si>
  <si>
    <t>08/01/06Z</t>
  </si>
  <si>
    <t>08/01/12Z</t>
  </si>
  <si>
    <t>08/01/18Z</t>
  </si>
  <si>
    <t>08/02/00Z</t>
  </si>
  <si>
    <t>STORM</t>
  </si>
  <si>
    <t>08/02/06Z</t>
  </si>
  <si>
    <t>08/02/12Z</t>
  </si>
  <si>
    <t>08/02/18Z</t>
  </si>
  <si>
    <t>08/03/00Z</t>
  </si>
  <si>
    <t>HURRICANE-1</t>
  </si>
  <si>
    <t>08/03/06Z</t>
  </si>
  <si>
    <t>08/03/12Z</t>
  </si>
  <si>
    <t>08/03/18Z</t>
  </si>
  <si>
    <t>HURRICANE-2</t>
  </si>
  <si>
    <t>08/04/00Z</t>
  </si>
  <si>
    <t>HURRICANE-3</t>
  </si>
  <si>
    <t>08/04/06Z</t>
  </si>
  <si>
    <t>HURRICANE-4</t>
  </si>
  <si>
    <t>08/04/12Z</t>
  </si>
  <si>
    <t>08/04/18Z</t>
  </si>
  <si>
    <t>08/05/00Z</t>
  </si>
  <si>
    <t>HURRICANE-5</t>
  </si>
  <si>
    <t>08/05/06Z</t>
  </si>
  <si>
    <t>08/05/12Z</t>
  </si>
  <si>
    <t>08/05/18Z</t>
  </si>
  <si>
    <t>08/06/00Z</t>
  </si>
  <si>
    <t>08/06/06Z</t>
  </si>
  <si>
    <t>08/06/12Z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</si>
</sst>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  <numFmt numFmtId="166" formatCode="mm/dd/yy"/>
    <numFmt numFmtId="167" formatCode="m/d/yy\ h:mm\ AM/PM"/>
    <numFmt numFmtId="168" formatCode="0.#"/>
    <numFmt numFmtId="169" formatCode="m/d\ hh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b/>
      <sz val="24"/>
      <name val="Verdana"/>
      <family val="0"/>
    </font>
    <font>
      <sz val="18"/>
      <name val="Verdana"/>
      <family val="0"/>
    </font>
    <font>
      <sz val="12"/>
      <name val="Verdana"/>
      <family val="0"/>
    </font>
    <font>
      <sz val="12"/>
      <name val="Times"/>
      <family val="0"/>
    </font>
    <font>
      <b/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left"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/>
    </xf>
    <xf numFmtId="168" fontId="0" fillId="2" borderId="6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168" fontId="0" fillId="2" borderId="2" xfId="0" applyNumberFormat="1" applyFill="1" applyBorder="1" applyAlignment="1">
      <alignment/>
    </xf>
    <xf numFmtId="165" fontId="0" fillId="3" borderId="6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3" borderId="2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0" fillId="3" borderId="8" xfId="0" applyNumberFormat="1" applyFill="1" applyBorder="1" applyAlignment="1">
      <alignment/>
    </xf>
    <xf numFmtId="165" fontId="0" fillId="3" borderId="9" xfId="0" applyNumberFormat="1" applyFill="1" applyBorder="1" applyAlignment="1">
      <alignment/>
    </xf>
    <xf numFmtId="168" fontId="0" fillId="4" borderId="1" xfId="0" applyNumberForma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6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4" borderId="1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14" fontId="0" fillId="3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Mean Position Error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Allen_Error!$B$7</c:f>
              <c:strCache>
                <c:ptCount val="1"/>
                <c:pt idx="0">
                  <c:v>Mean (nm)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Allen_Error!$A$8:$A$22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Allen_Error!$B$8:$B$22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Allen_Error!$D$7</c:f>
              <c:strCache>
                <c:ptCount val="1"/>
                <c:pt idx="0">
                  <c:v>Mean - Std.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Allen_Error!$A$8:$A$22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Allen_Error!$D$8:$D$22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Allen_Error!$E$7</c:f>
              <c:strCache>
                <c:ptCount val="1"/>
                <c:pt idx="0">
                  <c:v>Mean + Std.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Allen_Error!$A$8:$A$22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Allen_Error!$E$8:$E$22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64444026"/>
        <c:axId val="3640667"/>
      </c:lineChart>
      <c:catAx>
        <c:axId val="64444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0667"/>
        <c:crosses val="autoZero"/>
        <c:auto val="1"/>
        <c:lblOffset val="100"/>
        <c:noMultiLvlLbl val="0"/>
      </c:catAx>
      <c:valAx>
        <c:axId val="36406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Mean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44026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</xdr:row>
      <xdr:rowOff>0</xdr:rowOff>
    </xdr:from>
    <xdr:to>
      <xdr:col>7</xdr:col>
      <xdr:colOff>0</xdr:colOff>
      <xdr:row>2</xdr:row>
      <xdr:rowOff>38100</xdr:rowOff>
    </xdr:to>
    <xdr:sp macro="[0]!Hurr_Observe">
      <xdr:nvSpPr>
        <xdr:cNvPr id="1" name="Oval 43"/>
        <xdr:cNvSpPr>
          <a:spLocks/>
        </xdr:cNvSpPr>
      </xdr:nvSpPr>
      <xdr:spPr>
        <a:xfrm>
          <a:off x="5562600" y="161925"/>
          <a:ext cx="171450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0</xdr:rowOff>
    </xdr:from>
    <xdr:to>
      <xdr:col>7</xdr:col>
      <xdr:colOff>0</xdr:colOff>
      <xdr:row>4</xdr:row>
      <xdr:rowOff>38100</xdr:rowOff>
    </xdr:to>
    <xdr:sp macro="[0]!Analyze_Storm">
      <xdr:nvSpPr>
        <xdr:cNvPr id="2" name="Oval 44"/>
        <xdr:cNvSpPr>
          <a:spLocks/>
        </xdr:cNvSpPr>
      </xdr:nvSpPr>
      <xdr:spPr>
        <a:xfrm>
          <a:off x="5553075" y="495300"/>
          <a:ext cx="180975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647700</xdr:colOff>
      <xdr:row>5</xdr:row>
      <xdr:rowOff>0</xdr:rowOff>
    </xdr:from>
    <xdr:to>
      <xdr:col>7</xdr:col>
      <xdr:colOff>0</xdr:colOff>
      <xdr:row>6</xdr:row>
      <xdr:rowOff>38100</xdr:rowOff>
    </xdr:to>
    <xdr:sp macro="[0]!Error_Analysis">
      <xdr:nvSpPr>
        <xdr:cNvPr id="3" name="Oval 45"/>
        <xdr:cNvSpPr>
          <a:spLocks/>
        </xdr:cNvSpPr>
      </xdr:nvSpPr>
      <xdr:spPr>
        <a:xfrm>
          <a:off x="5562600" y="838200"/>
          <a:ext cx="171450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11</xdr:col>
      <xdr:colOff>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457450" y="4048125"/>
        <a:ext cx="65532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52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117282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323850</xdr:colOff>
      <xdr:row>3</xdr:row>
      <xdr:rowOff>0</xdr:rowOff>
    </xdr:from>
    <xdr:ext cx="895350" cy="409575"/>
    <xdr:sp>
      <xdr:nvSpPr>
        <xdr:cNvPr id="2" name="TextBox 2"/>
        <xdr:cNvSpPr txBox="1">
          <a:spLocks noChangeArrowheads="1"/>
        </xdr:cNvSpPr>
      </xdr:nvSpPr>
      <xdr:spPr>
        <a:xfrm>
          <a:off x="323850" y="485775"/>
          <a:ext cx="8953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latin typeface="Verdana"/>
              <a:ea typeface="Verdana"/>
              <a:cs typeface="Verdana"/>
            </a:rPr>
            <a:t>Allen</a:t>
          </a:r>
        </a:p>
      </xdr:txBody>
    </xdr:sp>
    <xdr:clientData/>
  </xdr:oneCellAnchor>
  <xdr:oneCellAnchor>
    <xdr:from>
      <xdr:col>0</xdr:col>
      <xdr:colOff>323850</xdr:colOff>
      <xdr:row>6</xdr:row>
      <xdr:rowOff>9525</xdr:rowOff>
    </xdr:from>
    <xdr:ext cx="1038225" cy="323850"/>
    <xdr:sp>
      <xdr:nvSpPr>
        <xdr:cNvPr id="3" name="TextBox 3"/>
        <xdr:cNvSpPr txBox="1">
          <a:spLocks noChangeArrowheads="1"/>
        </xdr:cNvSpPr>
      </xdr:nvSpPr>
      <xdr:spPr>
        <a:xfrm>
          <a:off x="323850" y="981075"/>
          <a:ext cx="10382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08/04 06</a:t>
          </a:r>
        </a:p>
      </xdr:txBody>
    </xdr:sp>
    <xdr:clientData/>
  </xdr:oneCellAnchor>
  <xdr:twoCellAnchor>
    <xdr:from>
      <xdr:col>13</xdr:col>
      <xdr:colOff>0</xdr:colOff>
      <xdr:row>44</xdr:row>
      <xdr:rowOff>133350</xdr:rowOff>
    </xdr:from>
    <xdr:to>
      <xdr:col>13</xdr:col>
      <xdr:colOff>133350</xdr:colOff>
      <xdr:row>45</xdr:row>
      <xdr:rowOff>133350</xdr:rowOff>
    </xdr:to>
    <xdr:sp>
      <xdr:nvSpPr>
        <xdr:cNvPr id="4" name="Oval 4"/>
        <xdr:cNvSpPr>
          <a:spLocks/>
        </xdr:cNvSpPr>
      </xdr:nvSpPr>
      <xdr:spPr>
        <a:xfrm>
          <a:off x="10896600" y="72580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276225</xdr:colOff>
      <xdr:row>44</xdr:row>
      <xdr:rowOff>0</xdr:rowOff>
    </xdr:from>
    <xdr:to>
      <xdr:col>12</xdr:col>
      <xdr:colOff>409575</xdr:colOff>
      <xdr:row>45</xdr:row>
      <xdr:rowOff>0</xdr:rowOff>
    </xdr:to>
    <xdr:sp>
      <xdr:nvSpPr>
        <xdr:cNvPr id="5" name="Oval 5"/>
        <xdr:cNvSpPr>
          <a:spLocks/>
        </xdr:cNvSpPr>
      </xdr:nvSpPr>
      <xdr:spPr>
        <a:xfrm>
          <a:off x="10334625" y="712470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76200</xdr:colOff>
      <xdr:row>42</xdr:row>
      <xdr:rowOff>66675</xdr:rowOff>
    </xdr:from>
    <xdr:to>
      <xdr:col>11</xdr:col>
      <xdr:colOff>219075</xdr:colOff>
      <xdr:row>43</xdr:row>
      <xdr:rowOff>47625</xdr:rowOff>
    </xdr:to>
    <xdr:sp>
      <xdr:nvSpPr>
        <xdr:cNvPr id="6" name="Oval 6"/>
        <xdr:cNvSpPr>
          <a:spLocks/>
        </xdr:cNvSpPr>
      </xdr:nvSpPr>
      <xdr:spPr>
        <a:xfrm>
          <a:off x="9296400" y="6867525"/>
          <a:ext cx="142875" cy="142875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11</xdr:col>
      <xdr:colOff>209550</xdr:colOff>
      <xdr:row>41</xdr:row>
      <xdr:rowOff>47625</xdr:rowOff>
    </xdr:from>
    <xdr:ext cx="742950" cy="238125"/>
    <xdr:sp>
      <xdr:nvSpPr>
        <xdr:cNvPr id="7" name="TextBox 7"/>
        <xdr:cNvSpPr txBox="1">
          <a:spLocks noChangeArrowheads="1"/>
        </xdr:cNvSpPr>
      </xdr:nvSpPr>
      <xdr:spPr>
        <a:xfrm>
          <a:off x="9429750" y="6686550"/>
          <a:ext cx="7429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08/05 00</a:t>
          </a:r>
        </a:p>
      </xdr:txBody>
    </xdr:sp>
    <xdr:clientData/>
  </xdr:oneCellAnchor>
  <xdr:twoCellAnchor>
    <xdr:from>
      <xdr:col>10</xdr:col>
      <xdr:colOff>390525</xdr:colOff>
      <xdr:row>41</xdr:row>
      <xdr:rowOff>9525</xdr:rowOff>
    </xdr:from>
    <xdr:to>
      <xdr:col>10</xdr:col>
      <xdr:colOff>523875</xdr:colOff>
      <xdr:row>42</xdr:row>
      <xdr:rowOff>9525</xdr:rowOff>
    </xdr:to>
    <xdr:sp>
      <xdr:nvSpPr>
        <xdr:cNvPr id="8" name="Oval 8"/>
        <xdr:cNvSpPr>
          <a:spLocks/>
        </xdr:cNvSpPr>
      </xdr:nvSpPr>
      <xdr:spPr>
        <a:xfrm>
          <a:off x="8772525" y="66484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695325</xdr:colOff>
      <xdr:row>40</xdr:row>
      <xdr:rowOff>9525</xdr:rowOff>
    </xdr:from>
    <xdr:to>
      <xdr:col>10</xdr:col>
      <xdr:colOff>0</xdr:colOff>
      <xdr:row>41</xdr:row>
      <xdr:rowOff>0</xdr:rowOff>
    </xdr:to>
    <xdr:sp>
      <xdr:nvSpPr>
        <xdr:cNvPr id="9" name="Oval 9"/>
        <xdr:cNvSpPr>
          <a:spLocks/>
        </xdr:cNvSpPr>
      </xdr:nvSpPr>
      <xdr:spPr>
        <a:xfrm>
          <a:off x="8239125" y="6486525"/>
          <a:ext cx="142875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190500</xdr:colOff>
      <xdr:row>38</xdr:row>
      <xdr:rowOff>123825</xdr:rowOff>
    </xdr:from>
    <xdr:to>
      <xdr:col>9</xdr:col>
      <xdr:colOff>333375</xdr:colOff>
      <xdr:row>39</xdr:row>
      <xdr:rowOff>123825</xdr:rowOff>
    </xdr:to>
    <xdr:sp>
      <xdr:nvSpPr>
        <xdr:cNvPr id="10" name="Oval 10"/>
        <xdr:cNvSpPr>
          <a:spLocks/>
        </xdr:cNvSpPr>
      </xdr:nvSpPr>
      <xdr:spPr>
        <a:xfrm>
          <a:off x="7734300" y="6276975"/>
          <a:ext cx="142875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619125</xdr:colOff>
      <xdr:row>36</xdr:row>
      <xdr:rowOff>9525</xdr:rowOff>
    </xdr:from>
    <xdr:to>
      <xdr:col>8</xdr:col>
      <xdr:colOff>752475</xdr:colOff>
      <xdr:row>37</xdr:row>
      <xdr:rowOff>0</xdr:rowOff>
    </xdr:to>
    <xdr:sp>
      <xdr:nvSpPr>
        <xdr:cNvPr id="11" name="Oval 11"/>
        <xdr:cNvSpPr>
          <a:spLocks/>
        </xdr:cNvSpPr>
      </xdr:nvSpPr>
      <xdr:spPr>
        <a:xfrm>
          <a:off x="7324725" y="5838825"/>
          <a:ext cx="133350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8</xdr:col>
      <xdr:colOff>733425</xdr:colOff>
      <xdr:row>35</xdr:row>
      <xdr:rowOff>0</xdr:rowOff>
    </xdr:from>
    <xdr:ext cx="742950" cy="238125"/>
    <xdr:sp>
      <xdr:nvSpPr>
        <xdr:cNvPr id="12" name="TextBox 12"/>
        <xdr:cNvSpPr txBox="1">
          <a:spLocks noChangeArrowheads="1"/>
        </xdr:cNvSpPr>
      </xdr:nvSpPr>
      <xdr:spPr>
        <a:xfrm>
          <a:off x="7439025" y="5667375"/>
          <a:ext cx="7429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08/06 00</a:t>
          </a:r>
        </a:p>
      </xdr:txBody>
    </xdr:sp>
    <xdr:clientData/>
  </xdr:oneCellAnchor>
  <xdr:twoCellAnchor>
    <xdr:from>
      <xdr:col>8</xdr:col>
      <xdr:colOff>19050</xdr:colOff>
      <xdr:row>35</xdr:row>
      <xdr:rowOff>0</xdr:rowOff>
    </xdr:from>
    <xdr:to>
      <xdr:col>8</xdr:col>
      <xdr:colOff>171450</xdr:colOff>
      <xdr:row>36</xdr:row>
      <xdr:rowOff>0</xdr:rowOff>
    </xdr:to>
    <xdr:sp>
      <xdr:nvSpPr>
        <xdr:cNvPr id="13" name="Oval 13"/>
        <xdr:cNvSpPr>
          <a:spLocks/>
        </xdr:cNvSpPr>
      </xdr:nvSpPr>
      <xdr:spPr>
        <a:xfrm>
          <a:off x="6724650" y="5667375"/>
          <a:ext cx="142875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276225</xdr:colOff>
      <xdr:row>33</xdr:row>
      <xdr:rowOff>28575</xdr:rowOff>
    </xdr:from>
    <xdr:to>
      <xdr:col>7</xdr:col>
      <xdr:colOff>409575</xdr:colOff>
      <xdr:row>34</xdr:row>
      <xdr:rowOff>9525</xdr:rowOff>
    </xdr:to>
    <xdr:sp>
      <xdr:nvSpPr>
        <xdr:cNvPr id="14" name="Oval 14"/>
        <xdr:cNvSpPr>
          <a:spLocks/>
        </xdr:cNvSpPr>
      </xdr:nvSpPr>
      <xdr:spPr>
        <a:xfrm>
          <a:off x="6143625" y="5372100"/>
          <a:ext cx="13335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523875</xdr:colOff>
      <xdr:row>31</xdr:row>
      <xdr:rowOff>76200</xdr:rowOff>
    </xdr:from>
    <xdr:to>
      <xdr:col>6</xdr:col>
      <xdr:colOff>666750</xdr:colOff>
      <xdr:row>32</xdr:row>
      <xdr:rowOff>66675</xdr:rowOff>
    </xdr:to>
    <xdr:sp>
      <xdr:nvSpPr>
        <xdr:cNvPr id="15" name="Oval 15"/>
        <xdr:cNvSpPr>
          <a:spLocks/>
        </xdr:cNvSpPr>
      </xdr:nvSpPr>
      <xdr:spPr>
        <a:xfrm>
          <a:off x="5553075" y="5095875"/>
          <a:ext cx="142875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</xdr:colOff>
      <xdr:row>31</xdr:row>
      <xdr:rowOff>38100</xdr:rowOff>
    </xdr:from>
    <xdr:to>
      <xdr:col>6</xdr:col>
      <xdr:colOff>171450</xdr:colOff>
      <xdr:row>32</xdr:row>
      <xdr:rowOff>28575</xdr:rowOff>
    </xdr:to>
    <xdr:sp>
      <xdr:nvSpPr>
        <xdr:cNvPr id="16" name="Oval 16"/>
        <xdr:cNvSpPr>
          <a:spLocks/>
        </xdr:cNvSpPr>
      </xdr:nvSpPr>
      <xdr:spPr>
        <a:xfrm>
          <a:off x="5048250" y="5057775"/>
          <a:ext cx="142875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</xdr:col>
      <xdr:colOff>152400</xdr:colOff>
      <xdr:row>30</xdr:row>
      <xdr:rowOff>28575</xdr:rowOff>
    </xdr:from>
    <xdr:ext cx="733425" cy="228600"/>
    <xdr:sp>
      <xdr:nvSpPr>
        <xdr:cNvPr id="17" name="TextBox 17"/>
        <xdr:cNvSpPr txBox="1">
          <a:spLocks noChangeArrowheads="1"/>
        </xdr:cNvSpPr>
      </xdr:nvSpPr>
      <xdr:spPr>
        <a:xfrm>
          <a:off x="5181600" y="4886325"/>
          <a:ext cx="7334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08/07 00</a:t>
          </a:r>
        </a:p>
      </xdr:txBody>
    </xdr:sp>
    <xdr:clientData/>
  </xdr:oneCellAnchor>
  <xdr:twoCellAnchor>
    <xdr:from>
      <xdr:col>5</xdr:col>
      <xdr:colOff>390525</xdr:colOff>
      <xdr:row>30</xdr:row>
      <xdr:rowOff>95250</xdr:rowOff>
    </xdr:from>
    <xdr:to>
      <xdr:col>5</xdr:col>
      <xdr:colOff>523875</xdr:colOff>
      <xdr:row>31</xdr:row>
      <xdr:rowOff>85725</xdr:rowOff>
    </xdr:to>
    <xdr:sp>
      <xdr:nvSpPr>
        <xdr:cNvPr id="18" name="Oval 18"/>
        <xdr:cNvSpPr>
          <a:spLocks/>
        </xdr:cNvSpPr>
      </xdr:nvSpPr>
      <xdr:spPr>
        <a:xfrm>
          <a:off x="4581525" y="4953000"/>
          <a:ext cx="13335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57150</xdr:colOff>
      <xdr:row>29</xdr:row>
      <xdr:rowOff>47625</xdr:rowOff>
    </xdr:from>
    <xdr:to>
      <xdr:col>5</xdr:col>
      <xdr:colOff>190500</xdr:colOff>
      <xdr:row>30</xdr:row>
      <xdr:rowOff>47625</xdr:rowOff>
    </xdr:to>
    <xdr:sp>
      <xdr:nvSpPr>
        <xdr:cNvPr id="19" name="Oval 19"/>
        <xdr:cNvSpPr>
          <a:spLocks/>
        </xdr:cNvSpPr>
      </xdr:nvSpPr>
      <xdr:spPr>
        <a:xfrm>
          <a:off x="4248150" y="47434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447675</xdr:colOff>
      <xdr:row>27</xdr:row>
      <xdr:rowOff>114300</xdr:rowOff>
    </xdr:from>
    <xdr:to>
      <xdr:col>4</xdr:col>
      <xdr:colOff>581025</xdr:colOff>
      <xdr:row>28</xdr:row>
      <xdr:rowOff>95250</xdr:rowOff>
    </xdr:to>
    <xdr:sp>
      <xdr:nvSpPr>
        <xdr:cNvPr id="20" name="Oval 20"/>
        <xdr:cNvSpPr>
          <a:spLocks/>
        </xdr:cNvSpPr>
      </xdr:nvSpPr>
      <xdr:spPr>
        <a:xfrm>
          <a:off x="3800475" y="4486275"/>
          <a:ext cx="13335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133350</xdr:rowOff>
    </xdr:from>
    <xdr:to>
      <xdr:col>4</xdr:col>
      <xdr:colOff>171450</xdr:colOff>
      <xdr:row>27</xdr:row>
      <xdr:rowOff>123825</xdr:rowOff>
    </xdr:to>
    <xdr:sp>
      <xdr:nvSpPr>
        <xdr:cNvPr id="21" name="Oval 21"/>
        <xdr:cNvSpPr>
          <a:spLocks/>
        </xdr:cNvSpPr>
      </xdr:nvSpPr>
      <xdr:spPr>
        <a:xfrm>
          <a:off x="3371850" y="4343400"/>
          <a:ext cx="142875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</xdr:col>
      <xdr:colOff>142875</xdr:colOff>
      <xdr:row>25</xdr:row>
      <xdr:rowOff>123825</xdr:rowOff>
    </xdr:from>
    <xdr:ext cx="742950" cy="228600"/>
    <xdr:sp>
      <xdr:nvSpPr>
        <xdr:cNvPr id="22" name="TextBox 22"/>
        <xdr:cNvSpPr txBox="1">
          <a:spLocks noChangeArrowheads="1"/>
        </xdr:cNvSpPr>
      </xdr:nvSpPr>
      <xdr:spPr>
        <a:xfrm>
          <a:off x="3495675" y="4171950"/>
          <a:ext cx="7429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08/08 00</a:t>
          </a:r>
        </a:p>
      </xdr:txBody>
    </xdr:sp>
    <xdr:clientData/>
  </xdr:oneCellAnchor>
  <xdr:twoCellAnchor>
    <xdr:from>
      <xdr:col>3</xdr:col>
      <xdr:colOff>504825</xdr:colOff>
      <xdr:row>25</xdr:row>
      <xdr:rowOff>85725</xdr:rowOff>
    </xdr:from>
    <xdr:to>
      <xdr:col>3</xdr:col>
      <xdr:colOff>638175</xdr:colOff>
      <xdr:row>26</xdr:row>
      <xdr:rowOff>85725</xdr:rowOff>
    </xdr:to>
    <xdr:sp>
      <xdr:nvSpPr>
        <xdr:cNvPr id="23" name="Oval 23"/>
        <xdr:cNvSpPr>
          <a:spLocks/>
        </xdr:cNvSpPr>
      </xdr:nvSpPr>
      <xdr:spPr>
        <a:xfrm>
          <a:off x="3019425" y="41338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133350</xdr:colOff>
      <xdr:row>24</xdr:row>
      <xdr:rowOff>47625</xdr:rowOff>
    </xdr:from>
    <xdr:to>
      <xdr:col>3</xdr:col>
      <xdr:colOff>276225</xdr:colOff>
      <xdr:row>25</xdr:row>
      <xdr:rowOff>38100</xdr:rowOff>
    </xdr:to>
    <xdr:sp>
      <xdr:nvSpPr>
        <xdr:cNvPr id="24" name="Oval 24"/>
        <xdr:cNvSpPr>
          <a:spLocks/>
        </xdr:cNvSpPr>
      </xdr:nvSpPr>
      <xdr:spPr>
        <a:xfrm>
          <a:off x="2647950" y="3933825"/>
          <a:ext cx="142875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619125</xdr:colOff>
      <xdr:row>23</xdr:row>
      <xdr:rowOff>38100</xdr:rowOff>
    </xdr:from>
    <xdr:to>
      <xdr:col>2</xdr:col>
      <xdr:colOff>752475</xdr:colOff>
      <xdr:row>24</xdr:row>
      <xdr:rowOff>38100</xdr:rowOff>
    </xdr:to>
    <xdr:sp>
      <xdr:nvSpPr>
        <xdr:cNvPr id="25" name="Oval 25"/>
        <xdr:cNvSpPr>
          <a:spLocks/>
        </xdr:cNvSpPr>
      </xdr:nvSpPr>
      <xdr:spPr>
        <a:xfrm>
          <a:off x="2295525" y="3762375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2</xdr:col>
      <xdr:colOff>409575</xdr:colOff>
      <xdr:row>22</xdr:row>
      <xdr:rowOff>152400</xdr:rowOff>
    </xdr:to>
    <xdr:sp>
      <xdr:nvSpPr>
        <xdr:cNvPr id="26" name="Oval 26"/>
        <xdr:cNvSpPr>
          <a:spLocks/>
        </xdr:cNvSpPr>
      </xdr:nvSpPr>
      <xdr:spPr>
        <a:xfrm>
          <a:off x="1952625" y="3562350"/>
          <a:ext cx="133350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400050</xdr:colOff>
      <xdr:row>20</xdr:row>
      <xdr:rowOff>152400</xdr:rowOff>
    </xdr:from>
    <xdr:ext cx="742950" cy="219075"/>
    <xdr:sp>
      <xdr:nvSpPr>
        <xdr:cNvPr id="27" name="TextBox 27"/>
        <xdr:cNvSpPr txBox="1">
          <a:spLocks noChangeArrowheads="1"/>
        </xdr:cNvSpPr>
      </xdr:nvSpPr>
      <xdr:spPr>
        <a:xfrm>
          <a:off x="2076450" y="3390900"/>
          <a:ext cx="7429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08/09 00</a:t>
          </a:r>
        </a:p>
      </xdr:txBody>
    </xdr:sp>
    <xdr:clientData/>
  </xdr:oneCellAnchor>
  <xdr:twoCellAnchor>
    <xdr:from>
      <xdr:col>1</xdr:col>
      <xdr:colOff>781050</xdr:colOff>
      <xdr:row>20</xdr:row>
      <xdr:rowOff>152400</xdr:rowOff>
    </xdr:from>
    <xdr:to>
      <xdr:col>2</xdr:col>
      <xdr:colOff>76200</xdr:colOff>
      <xdr:row>21</xdr:row>
      <xdr:rowOff>152400</xdr:rowOff>
    </xdr:to>
    <xdr:sp>
      <xdr:nvSpPr>
        <xdr:cNvPr id="28" name="Oval 28"/>
        <xdr:cNvSpPr>
          <a:spLocks/>
        </xdr:cNvSpPr>
      </xdr:nvSpPr>
      <xdr:spPr>
        <a:xfrm>
          <a:off x="1619250" y="339090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447675</xdr:colOff>
      <xdr:row>20</xdr:row>
      <xdr:rowOff>85725</xdr:rowOff>
    </xdr:from>
    <xdr:to>
      <xdr:col>1</xdr:col>
      <xdr:colOff>581025</xdr:colOff>
      <xdr:row>21</xdr:row>
      <xdr:rowOff>76200</xdr:rowOff>
    </xdr:to>
    <xdr:sp>
      <xdr:nvSpPr>
        <xdr:cNvPr id="29" name="Oval 29"/>
        <xdr:cNvSpPr>
          <a:spLocks/>
        </xdr:cNvSpPr>
      </xdr:nvSpPr>
      <xdr:spPr>
        <a:xfrm>
          <a:off x="1285875" y="3324225"/>
          <a:ext cx="13335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247650</xdr:colOff>
      <xdr:row>20</xdr:row>
      <xdr:rowOff>9525</xdr:rowOff>
    </xdr:from>
    <xdr:to>
      <xdr:col>1</xdr:col>
      <xdr:colOff>390525</xdr:colOff>
      <xdr:row>21</xdr:row>
      <xdr:rowOff>9525</xdr:rowOff>
    </xdr:to>
    <xdr:sp>
      <xdr:nvSpPr>
        <xdr:cNvPr id="30" name="Oval 30"/>
        <xdr:cNvSpPr>
          <a:spLocks/>
        </xdr:cNvSpPr>
      </xdr:nvSpPr>
      <xdr:spPr>
        <a:xfrm>
          <a:off x="1085850" y="3248025"/>
          <a:ext cx="142875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38100</xdr:rowOff>
    </xdr:from>
    <xdr:to>
      <xdr:col>1</xdr:col>
      <xdr:colOff>190500</xdr:colOff>
      <xdr:row>20</xdr:row>
      <xdr:rowOff>38100</xdr:rowOff>
    </xdr:to>
    <xdr:sp>
      <xdr:nvSpPr>
        <xdr:cNvPr id="31" name="Oval 31"/>
        <xdr:cNvSpPr>
          <a:spLocks/>
        </xdr:cNvSpPr>
      </xdr:nvSpPr>
      <xdr:spPr>
        <a:xfrm>
          <a:off x="895350" y="3114675"/>
          <a:ext cx="133350" cy="161925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</xdr:col>
      <xdr:colOff>180975</xdr:colOff>
      <xdr:row>18</xdr:row>
      <xdr:rowOff>38100</xdr:rowOff>
    </xdr:from>
    <xdr:ext cx="733425" cy="238125"/>
    <xdr:sp>
      <xdr:nvSpPr>
        <xdr:cNvPr id="32" name="TextBox 32"/>
        <xdr:cNvSpPr txBox="1">
          <a:spLocks noChangeArrowheads="1"/>
        </xdr:cNvSpPr>
      </xdr:nvSpPr>
      <xdr:spPr>
        <a:xfrm>
          <a:off x="1019175" y="2952750"/>
          <a:ext cx="733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08/10 00</a:t>
          </a:r>
        </a:p>
      </xdr:txBody>
    </xdr:sp>
    <xdr:clientData/>
  </xdr:oneCellAnchor>
  <xdr:twoCellAnchor>
    <xdr:from>
      <xdr:col>0</xdr:col>
      <xdr:colOff>781050</xdr:colOff>
      <xdr:row>18</xdr:row>
      <xdr:rowOff>95250</xdr:rowOff>
    </xdr:from>
    <xdr:to>
      <xdr:col>1</xdr:col>
      <xdr:colOff>76200</xdr:colOff>
      <xdr:row>19</xdr:row>
      <xdr:rowOff>95250</xdr:rowOff>
    </xdr:to>
    <xdr:sp>
      <xdr:nvSpPr>
        <xdr:cNvPr id="33" name="Oval 33"/>
        <xdr:cNvSpPr>
          <a:spLocks/>
        </xdr:cNvSpPr>
      </xdr:nvSpPr>
      <xdr:spPr>
        <a:xfrm>
          <a:off x="781050" y="300990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523875</xdr:colOff>
      <xdr:row>17</xdr:row>
      <xdr:rowOff>66675</xdr:rowOff>
    </xdr:from>
    <xdr:to>
      <xdr:col>0</xdr:col>
      <xdr:colOff>666750</xdr:colOff>
      <xdr:row>18</xdr:row>
      <xdr:rowOff>47625</xdr:rowOff>
    </xdr:to>
    <xdr:sp>
      <xdr:nvSpPr>
        <xdr:cNvPr id="34" name="Oval 34"/>
        <xdr:cNvSpPr>
          <a:spLocks/>
        </xdr:cNvSpPr>
      </xdr:nvSpPr>
      <xdr:spPr>
        <a:xfrm>
          <a:off x="523875" y="2819400"/>
          <a:ext cx="142875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276225</xdr:colOff>
      <xdr:row>16</xdr:row>
      <xdr:rowOff>28575</xdr:rowOff>
    </xdr:from>
    <xdr:to>
      <xdr:col>0</xdr:col>
      <xdr:colOff>409575</xdr:colOff>
      <xdr:row>17</xdr:row>
      <xdr:rowOff>9525</xdr:rowOff>
    </xdr:to>
    <xdr:sp>
      <xdr:nvSpPr>
        <xdr:cNvPr id="35" name="Oval 35"/>
        <xdr:cNvSpPr>
          <a:spLocks/>
        </xdr:cNvSpPr>
      </xdr:nvSpPr>
      <xdr:spPr>
        <a:xfrm>
          <a:off x="276225" y="2619375"/>
          <a:ext cx="13335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752475</xdr:colOff>
      <xdr:row>42</xdr:row>
      <xdr:rowOff>0</xdr:rowOff>
    </xdr:from>
    <xdr:to>
      <xdr:col>4</xdr:col>
      <xdr:colOff>57150</xdr:colOff>
      <xdr:row>42</xdr:row>
      <xdr:rowOff>152400</xdr:rowOff>
    </xdr:to>
    <xdr:sp>
      <xdr:nvSpPr>
        <xdr:cNvPr id="36" name="Oval 36"/>
        <xdr:cNvSpPr>
          <a:spLocks/>
        </xdr:cNvSpPr>
      </xdr:nvSpPr>
      <xdr:spPr>
        <a:xfrm>
          <a:off x="3267075" y="6800850"/>
          <a:ext cx="142875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</xdr:row>
      <xdr:rowOff>0</xdr:rowOff>
    </xdr:from>
    <xdr:to>
      <xdr:col>7</xdr:col>
      <xdr:colOff>0</xdr:colOff>
      <xdr:row>2</xdr:row>
      <xdr:rowOff>38100</xdr:rowOff>
    </xdr:to>
    <xdr:sp macro="[0]!Hurr_Observe">
      <xdr:nvSpPr>
        <xdr:cNvPr id="1" name="Oval 3"/>
        <xdr:cNvSpPr>
          <a:spLocks/>
        </xdr:cNvSpPr>
      </xdr:nvSpPr>
      <xdr:spPr>
        <a:xfrm>
          <a:off x="5562600" y="161925"/>
          <a:ext cx="171450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0</xdr:rowOff>
    </xdr:from>
    <xdr:to>
      <xdr:col>7</xdr:col>
      <xdr:colOff>0</xdr:colOff>
      <xdr:row>4</xdr:row>
      <xdr:rowOff>38100</xdr:rowOff>
    </xdr:to>
    <xdr:sp macro="[0]!Analyze_Storm">
      <xdr:nvSpPr>
        <xdr:cNvPr id="2" name="Oval 4"/>
        <xdr:cNvSpPr>
          <a:spLocks/>
        </xdr:cNvSpPr>
      </xdr:nvSpPr>
      <xdr:spPr>
        <a:xfrm>
          <a:off x="5553075" y="495300"/>
          <a:ext cx="180975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647700</xdr:colOff>
      <xdr:row>5</xdr:row>
      <xdr:rowOff>0</xdr:rowOff>
    </xdr:from>
    <xdr:to>
      <xdr:col>7</xdr:col>
      <xdr:colOff>0</xdr:colOff>
      <xdr:row>6</xdr:row>
      <xdr:rowOff>38100</xdr:rowOff>
    </xdr:to>
    <xdr:sp macro="[0]!Error_Analysis">
      <xdr:nvSpPr>
        <xdr:cNvPr id="3" name="Oval 5"/>
        <xdr:cNvSpPr>
          <a:spLocks/>
        </xdr:cNvSpPr>
      </xdr:nvSpPr>
      <xdr:spPr>
        <a:xfrm>
          <a:off x="5562600" y="828675"/>
          <a:ext cx="171450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52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117282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323850</xdr:colOff>
      <xdr:row>3</xdr:row>
      <xdr:rowOff>0</xdr:rowOff>
    </xdr:from>
    <xdr:ext cx="1228725" cy="409575"/>
    <xdr:sp>
      <xdr:nvSpPr>
        <xdr:cNvPr id="2" name="TextBox 2"/>
        <xdr:cNvSpPr txBox="1">
          <a:spLocks noChangeArrowheads="1"/>
        </xdr:cNvSpPr>
      </xdr:nvSpPr>
      <xdr:spPr>
        <a:xfrm>
          <a:off x="323850" y="485775"/>
          <a:ext cx="12287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latin typeface="Verdana"/>
              <a:ea typeface="Verdana"/>
              <a:cs typeface="Verdana"/>
            </a:rPr>
            <a:t>Storm1</a:t>
          </a:r>
        </a:p>
      </xdr:txBody>
    </xdr:sp>
    <xdr:clientData/>
  </xdr:oneCellAnchor>
  <xdr:oneCellAnchor>
    <xdr:from>
      <xdr:col>0</xdr:col>
      <xdr:colOff>323850</xdr:colOff>
      <xdr:row>6</xdr:row>
      <xdr:rowOff>9525</xdr:rowOff>
    </xdr:from>
    <xdr:ext cx="1038225" cy="323850"/>
    <xdr:sp>
      <xdr:nvSpPr>
        <xdr:cNvPr id="3" name="TextBox 3"/>
        <xdr:cNvSpPr txBox="1">
          <a:spLocks noChangeArrowheads="1"/>
        </xdr:cNvSpPr>
      </xdr:nvSpPr>
      <xdr:spPr>
        <a:xfrm>
          <a:off x="323850" y="981075"/>
          <a:ext cx="10382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06/28 10</a:t>
          </a:r>
        </a:p>
      </xdr:txBody>
    </xdr:sp>
    <xdr:clientData/>
  </xdr:oneCellAnchor>
  <xdr:twoCellAnchor>
    <xdr:from>
      <xdr:col>12</xdr:col>
      <xdr:colOff>561975</xdr:colOff>
      <xdr:row>31</xdr:row>
      <xdr:rowOff>76200</xdr:rowOff>
    </xdr:from>
    <xdr:to>
      <xdr:col>12</xdr:col>
      <xdr:colOff>695325</xdr:colOff>
      <xdr:row>32</xdr:row>
      <xdr:rowOff>66675</xdr:rowOff>
    </xdr:to>
    <xdr:sp>
      <xdr:nvSpPr>
        <xdr:cNvPr id="4" name="Oval 4"/>
        <xdr:cNvSpPr>
          <a:spLocks/>
        </xdr:cNvSpPr>
      </xdr:nvSpPr>
      <xdr:spPr>
        <a:xfrm>
          <a:off x="10620375" y="5095875"/>
          <a:ext cx="133350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12</xdr:col>
      <xdr:colOff>685800</xdr:colOff>
      <xdr:row>30</xdr:row>
      <xdr:rowOff>47625</xdr:rowOff>
    </xdr:from>
    <xdr:ext cx="733425" cy="238125"/>
    <xdr:sp>
      <xdr:nvSpPr>
        <xdr:cNvPr id="5" name="TextBox 5"/>
        <xdr:cNvSpPr txBox="1">
          <a:spLocks noChangeArrowheads="1"/>
        </xdr:cNvSpPr>
      </xdr:nvSpPr>
      <xdr:spPr>
        <a:xfrm>
          <a:off x="10744200" y="4905375"/>
          <a:ext cx="733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06/27 10</a:t>
          </a:r>
        </a:p>
      </xdr:txBody>
    </xdr:sp>
    <xdr:clientData/>
  </xdr:oneCellAnchor>
  <xdr:twoCellAnchor>
    <xdr:from>
      <xdr:col>12</xdr:col>
      <xdr:colOff>276225</xdr:colOff>
      <xdr:row>29</xdr:row>
      <xdr:rowOff>47625</xdr:rowOff>
    </xdr:from>
    <xdr:to>
      <xdr:col>12</xdr:col>
      <xdr:colOff>409575</xdr:colOff>
      <xdr:row>30</xdr:row>
      <xdr:rowOff>47625</xdr:rowOff>
    </xdr:to>
    <xdr:sp>
      <xdr:nvSpPr>
        <xdr:cNvPr id="6" name="Oval 6"/>
        <xdr:cNvSpPr>
          <a:spLocks/>
        </xdr:cNvSpPr>
      </xdr:nvSpPr>
      <xdr:spPr>
        <a:xfrm>
          <a:off x="10334625" y="47434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38100</xdr:rowOff>
    </xdr:from>
    <xdr:to>
      <xdr:col>12</xdr:col>
      <xdr:colOff>133350</xdr:colOff>
      <xdr:row>28</xdr:row>
      <xdr:rowOff>38100</xdr:rowOff>
    </xdr:to>
    <xdr:sp>
      <xdr:nvSpPr>
        <xdr:cNvPr id="7" name="Oval 7"/>
        <xdr:cNvSpPr>
          <a:spLocks/>
        </xdr:cNvSpPr>
      </xdr:nvSpPr>
      <xdr:spPr>
        <a:xfrm>
          <a:off x="10058400" y="4410075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276225</xdr:colOff>
      <xdr:row>23</xdr:row>
      <xdr:rowOff>9525</xdr:rowOff>
    </xdr:from>
    <xdr:to>
      <xdr:col>11</xdr:col>
      <xdr:colOff>409575</xdr:colOff>
      <xdr:row>24</xdr:row>
      <xdr:rowOff>0</xdr:rowOff>
    </xdr:to>
    <xdr:sp>
      <xdr:nvSpPr>
        <xdr:cNvPr id="8" name="Oval 8"/>
        <xdr:cNvSpPr>
          <a:spLocks/>
        </xdr:cNvSpPr>
      </xdr:nvSpPr>
      <xdr:spPr>
        <a:xfrm>
          <a:off x="9496425" y="3733800"/>
          <a:ext cx="13335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561975</xdr:colOff>
      <xdr:row>18</xdr:row>
      <xdr:rowOff>133350</xdr:rowOff>
    </xdr:from>
    <xdr:to>
      <xdr:col>10</xdr:col>
      <xdr:colOff>695325</xdr:colOff>
      <xdr:row>19</xdr:row>
      <xdr:rowOff>133350</xdr:rowOff>
    </xdr:to>
    <xdr:sp>
      <xdr:nvSpPr>
        <xdr:cNvPr id="9" name="Oval 9"/>
        <xdr:cNvSpPr>
          <a:spLocks/>
        </xdr:cNvSpPr>
      </xdr:nvSpPr>
      <xdr:spPr>
        <a:xfrm>
          <a:off x="8943975" y="3048000"/>
          <a:ext cx="133350" cy="161925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10</xdr:col>
      <xdr:colOff>685800</xdr:colOff>
      <xdr:row>17</xdr:row>
      <xdr:rowOff>133350</xdr:rowOff>
    </xdr:from>
    <xdr:ext cx="733425" cy="228600"/>
    <xdr:sp>
      <xdr:nvSpPr>
        <xdr:cNvPr id="10" name="TextBox 10"/>
        <xdr:cNvSpPr txBox="1">
          <a:spLocks noChangeArrowheads="1"/>
        </xdr:cNvSpPr>
      </xdr:nvSpPr>
      <xdr:spPr>
        <a:xfrm>
          <a:off x="9067800" y="2886075"/>
          <a:ext cx="7334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06/28 10</a:t>
          </a:r>
        </a:p>
      </xdr:txBody>
    </xdr:sp>
    <xdr:clientData/>
  </xdr:oneCellAnchor>
  <xdr:twoCellAnchor>
    <xdr:from>
      <xdr:col>10</xdr:col>
      <xdr:colOff>57150</xdr:colOff>
      <xdr:row>15</xdr:row>
      <xdr:rowOff>95250</xdr:rowOff>
    </xdr:from>
    <xdr:to>
      <xdr:col>10</xdr:col>
      <xdr:colOff>200025</xdr:colOff>
      <xdr:row>16</xdr:row>
      <xdr:rowOff>95250</xdr:rowOff>
    </xdr:to>
    <xdr:sp>
      <xdr:nvSpPr>
        <xdr:cNvPr id="11" name="Oval 11"/>
        <xdr:cNvSpPr>
          <a:spLocks/>
        </xdr:cNvSpPr>
      </xdr:nvSpPr>
      <xdr:spPr>
        <a:xfrm>
          <a:off x="8439150" y="252412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28575</xdr:rowOff>
    </xdr:from>
    <xdr:to>
      <xdr:col>9</xdr:col>
      <xdr:colOff>619125</xdr:colOff>
      <xdr:row>14</xdr:row>
      <xdr:rowOff>28575</xdr:rowOff>
    </xdr:to>
    <xdr:sp>
      <xdr:nvSpPr>
        <xdr:cNvPr id="12" name="Oval 12"/>
        <xdr:cNvSpPr>
          <a:spLocks/>
        </xdr:cNvSpPr>
      </xdr:nvSpPr>
      <xdr:spPr>
        <a:xfrm>
          <a:off x="8010525" y="2133600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152400</xdr:colOff>
      <xdr:row>11</xdr:row>
      <xdr:rowOff>0</xdr:rowOff>
    </xdr:from>
    <xdr:to>
      <xdr:col>9</xdr:col>
      <xdr:colOff>304800</xdr:colOff>
      <xdr:row>12</xdr:row>
      <xdr:rowOff>0</xdr:rowOff>
    </xdr:to>
    <xdr:sp>
      <xdr:nvSpPr>
        <xdr:cNvPr id="13" name="Oval 13"/>
        <xdr:cNvSpPr>
          <a:spLocks/>
        </xdr:cNvSpPr>
      </xdr:nvSpPr>
      <xdr:spPr>
        <a:xfrm>
          <a:off x="7696200" y="178117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790575</xdr:colOff>
      <xdr:row>9</xdr:row>
      <xdr:rowOff>0</xdr:rowOff>
    </xdr:from>
    <xdr:to>
      <xdr:col>9</xdr:col>
      <xdr:colOff>85725</xdr:colOff>
      <xdr:row>10</xdr:row>
      <xdr:rowOff>0</xdr:rowOff>
    </xdr:to>
    <xdr:sp>
      <xdr:nvSpPr>
        <xdr:cNvPr id="14" name="Oval 14"/>
        <xdr:cNvSpPr>
          <a:spLocks/>
        </xdr:cNvSpPr>
      </xdr:nvSpPr>
      <xdr:spPr>
        <a:xfrm>
          <a:off x="7496175" y="1457325"/>
          <a:ext cx="133350" cy="161925"/>
        </a:xfrm>
        <a:prstGeom prst="ellipse">
          <a:avLst/>
        </a:prstGeom>
        <a:solidFill>
          <a:srgbClr val="FF00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9</xdr:col>
      <xdr:colOff>76200</xdr:colOff>
      <xdr:row>8</xdr:row>
      <xdr:rowOff>0</xdr:rowOff>
    </xdr:from>
    <xdr:ext cx="733425" cy="238125"/>
    <xdr:sp>
      <xdr:nvSpPr>
        <xdr:cNvPr id="15" name="TextBox 15"/>
        <xdr:cNvSpPr txBox="1">
          <a:spLocks noChangeArrowheads="1"/>
        </xdr:cNvSpPr>
      </xdr:nvSpPr>
      <xdr:spPr>
        <a:xfrm>
          <a:off x="7620000" y="1295400"/>
          <a:ext cx="733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06/29 10</a:t>
          </a:r>
        </a:p>
      </xdr:txBody>
    </xdr:sp>
    <xdr:clientData/>
  </xdr:oneCellAnchor>
  <xdr:twoCellAnchor>
    <xdr:from>
      <xdr:col>8</xdr:col>
      <xdr:colOff>581025</xdr:colOff>
      <xdr:row>7</xdr:row>
      <xdr:rowOff>85725</xdr:rowOff>
    </xdr:from>
    <xdr:to>
      <xdr:col>8</xdr:col>
      <xdr:colOff>723900</xdr:colOff>
      <xdr:row>8</xdr:row>
      <xdr:rowOff>85725</xdr:rowOff>
    </xdr:to>
    <xdr:sp>
      <xdr:nvSpPr>
        <xdr:cNvPr id="16" name="Oval 16"/>
        <xdr:cNvSpPr>
          <a:spLocks/>
        </xdr:cNvSpPr>
      </xdr:nvSpPr>
      <xdr:spPr>
        <a:xfrm>
          <a:off x="7286625" y="1219200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390525</xdr:colOff>
      <xdr:row>6</xdr:row>
      <xdr:rowOff>76200</xdr:rowOff>
    </xdr:from>
    <xdr:to>
      <xdr:col>8</xdr:col>
      <xdr:colOff>533400</xdr:colOff>
      <xdr:row>7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7096125" y="1047750"/>
          <a:ext cx="142875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219075</xdr:colOff>
      <xdr:row>5</xdr:row>
      <xdr:rowOff>95250</xdr:rowOff>
    </xdr:from>
    <xdr:to>
      <xdr:col>8</xdr:col>
      <xdr:colOff>361950</xdr:colOff>
      <xdr:row>6</xdr:row>
      <xdr:rowOff>85725</xdr:rowOff>
    </xdr:to>
    <xdr:sp>
      <xdr:nvSpPr>
        <xdr:cNvPr id="18" name="Oval 18"/>
        <xdr:cNvSpPr>
          <a:spLocks/>
        </xdr:cNvSpPr>
      </xdr:nvSpPr>
      <xdr:spPr>
        <a:xfrm>
          <a:off x="6924675" y="904875"/>
          <a:ext cx="133350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66675</xdr:colOff>
      <xdr:row>4</xdr:row>
      <xdr:rowOff>152400</xdr:rowOff>
    </xdr:from>
    <xdr:to>
      <xdr:col>8</xdr:col>
      <xdr:colOff>209550</xdr:colOff>
      <xdr:row>5</xdr:row>
      <xdr:rowOff>133350</xdr:rowOff>
    </xdr:to>
    <xdr:sp>
      <xdr:nvSpPr>
        <xdr:cNvPr id="19" name="Oval 19"/>
        <xdr:cNvSpPr>
          <a:spLocks/>
        </xdr:cNvSpPr>
      </xdr:nvSpPr>
      <xdr:spPr>
        <a:xfrm>
          <a:off x="6772275" y="800100"/>
          <a:ext cx="142875" cy="142875"/>
        </a:xfrm>
        <a:prstGeom prst="ellipse">
          <a:avLst/>
        </a:prstGeom>
        <a:solidFill>
          <a:srgbClr val="FF00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8</xdr:col>
      <xdr:colOff>200025</xdr:colOff>
      <xdr:row>3</xdr:row>
      <xdr:rowOff>133350</xdr:rowOff>
    </xdr:from>
    <xdr:ext cx="742950" cy="228600"/>
    <xdr:sp>
      <xdr:nvSpPr>
        <xdr:cNvPr id="20" name="TextBox 20"/>
        <xdr:cNvSpPr txBox="1">
          <a:spLocks noChangeArrowheads="1"/>
        </xdr:cNvSpPr>
      </xdr:nvSpPr>
      <xdr:spPr>
        <a:xfrm>
          <a:off x="6905625" y="619125"/>
          <a:ext cx="7429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06/30 10</a:t>
          </a:r>
        </a:p>
      </xdr:txBody>
    </xdr:sp>
    <xdr:clientData/>
  </xdr:oneCellAnchor>
  <xdr:twoCellAnchor>
    <xdr:from>
      <xdr:col>7</xdr:col>
      <xdr:colOff>781050</xdr:colOff>
      <xdr:row>4</xdr:row>
      <xdr:rowOff>66675</xdr:rowOff>
    </xdr:from>
    <xdr:to>
      <xdr:col>8</xdr:col>
      <xdr:colOff>76200</xdr:colOff>
      <xdr:row>5</xdr:row>
      <xdr:rowOff>47625</xdr:rowOff>
    </xdr:to>
    <xdr:sp>
      <xdr:nvSpPr>
        <xdr:cNvPr id="21" name="Oval 21"/>
        <xdr:cNvSpPr>
          <a:spLocks/>
        </xdr:cNvSpPr>
      </xdr:nvSpPr>
      <xdr:spPr>
        <a:xfrm>
          <a:off x="6648450" y="714375"/>
          <a:ext cx="133350" cy="1428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666750</xdr:colOff>
      <xdr:row>3</xdr:row>
      <xdr:rowOff>133350</xdr:rowOff>
    </xdr:from>
    <xdr:to>
      <xdr:col>7</xdr:col>
      <xdr:colOff>800100</xdr:colOff>
      <xdr:row>4</xdr:row>
      <xdr:rowOff>133350</xdr:rowOff>
    </xdr:to>
    <xdr:sp>
      <xdr:nvSpPr>
        <xdr:cNvPr id="22" name="Oval 22"/>
        <xdr:cNvSpPr>
          <a:spLocks/>
        </xdr:cNvSpPr>
      </xdr:nvSpPr>
      <xdr:spPr>
        <a:xfrm>
          <a:off x="6534150" y="619125"/>
          <a:ext cx="133350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76200</xdr:rowOff>
    </xdr:from>
    <xdr:to>
      <xdr:col>7</xdr:col>
      <xdr:colOff>714375</xdr:colOff>
      <xdr:row>4</xdr:row>
      <xdr:rowOff>66675</xdr:rowOff>
    </xdr:to>
    <xdr:sp>
      <xdr:nvSpPr>
        <xdr:cNvPr id="23" name="Oval 23"/>
        <xdr:cNvSpPr>
          <a:spLocks/>
        </xdr:cNvSpPr>
      </xdr:nvSpPr>
      <xdr:spPr>
        <a:xfrm>
          <a:off x="6438900" y="561975"/>
          <a:ext cx="142875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495300</xdr:colOff>
      <xdr:row>3</xdr:row>
      <xdr:rowOff>0</xdr:rowOff>
    </xdr:from>
    <xdr:to>
      <xdr:col>7</xdr:col>
      <xdr:colOff>628650</xdr:colOff>
      <xdr:row>3</xdr:row>
      <xdr:rowOff>152400</xdr:rowOff>
    </xdr:to>
    <xdr:sp>
      <xdr:nvSpPr>
        <xdr:cNvPr id="24" name="Oval 24"/>
        <xdr:cNvSpPr>
          <a:spLocks/>
        </xdr:cNvSpPr>
      </xdr:nvSpPr>
      <xdr:spPr>
        <a:xfrm>
          <a:off x="6362700" y="485775"/>
          <a:ext cx="133350" cy="152400"/>
        </a:xfrm>
        <a:prstGeom prst="ellipse">
          <a:avLst/>
        </a:prstGeom>
        <a:solidFill>
          <a:srgbClr val="FF00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</xdr:col>
      <xdr:colOff>619125</xdr:colOff>
      <xdr:row>1</xdr:row>
      <xdr:rowOff>152400</xdr:rowOff>
    </xdr:from>
    <xdr:ext cx="733425" cy="219075"/>
    <xdr:sp>
      <xdr:nvSpPr>
        <xdr:cNvPr id="25" name="TextBox 25"/>
        <xdr:cNvSpPr txBox="1">
          <a:spLocks noChangeArrowheads="1"/>
        </xdr:cNvSpPr>
      </xdr:nvSpPr>
      <xdr:spPr>
        <a:xfrm>
          <a:off x="6486525" y="314325"/>
          <a:ext cx="7334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07/01 10</a:t>
          </a:r>
        </a:p>
      </xdr:txBody>
    </xdr:sp>
    <xdr:clientData/>
  </xdr:oneCellAnchor>
  <xdr:twoCellAnchor>
    <xdr:from>
      <xdr:col>7</xdr:col>
      <xdr:colOff>428625</xdr:colOff>
      <xdr:row>2</xdr:row>
      <xdr:rowOff>95250</xdr:rowOff>
    </xdr:from>
    <xdr:to>
      <xdr:col>7</xdr:col>
      <xdr:colOff>561975</xdr:colOff>
      <xdr:row>3</xdr:row>
      <xdr:rowOff>85725</xdr:rowOff>
    </xdr:to>
    <xdr:sp>
      <xdr:nvSpPr>
        <xdr:cNvPr id="26" name="Oval 26"/>
        <xdr:cNvSpPr>
          <a:spLocks/>
        </xdr:cNvSpPr>
      </xdr:nvSpPr>
      <xdr:spPr>
        <a:xfrm>
          <a:off x="6296025" y="419100"/>
          <a:ext cx="133350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361950</xdr:colOff>
      <xdr:row>2</xdr:row>
      <xdr:rowOff>28575</xdr:rowOff>
    </xdr:from>
    <xdr:to>
      <xdr:col>7</xdr:col>
      <xdr:colOff>504825</xdr:colOff>
      <xdr:row>3</xdr:row>
      <xdr:rowOff>28575</xdr:rowOff>
    </xdr:to>
    <xdr:sp>
      <xdr:nvSpPr>
        <xdr:cNvPr id="27" name="Oval 27"/>
        <xdr:cNvSpPr>
          <a:spLocks/>
        </xdr:cNvSpPr>
      </xdr:nvSpPr>
      <xdr:spPr>
        <a:xfrm>
          <a:off x="6229350" y="35242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314325</xdr:colOff>
      <xdr:row>1</xdr:row>
      <xdr:rowOff>114300</xdr:rowOff>
    </xdr:from>
    <xdr:to>
      <xdr:col>7</xdr:col>
      <xdr:colOff>457200</xdr:colOff>
      <xdr:row>2</xdr:row>
      <xdr:rowOff>114300</xdr:rowOff>
    </xdr:to>
    <xdr:sp>
      <xdr:nvSpPr>
        <xdr:cNvPr id="28" name="Oval 28"/>
        <xdr:cNvSpPr>
          <a:spLocks/>
        </xdr:cNvSpPr>
      </xdr:nvSpPr>
      <xdr:spPr>
        <a:xfrm>
          <a:off x="6181725" y="27622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52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117282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53"/>
  <sheetViews>
    <sheetView tabSelected="1" workbookViewId="0" topLeftCell="A1">
      <selection activeCell="A1" sqref="A1"/>
    </sheetView>
  </sheetViews>
  <sheetFormatPr defaultColWidth="11.00390625" defaultRowHeight="12.75"/>
  <cols>
    <col min="1" max="16384" width="10.75390625" style="1" customWidth="1"/>
  </cols>
  <sheetData>
    <row r="1" spans="1:10" ht="12.75">
      <c r="A1" s="2" t="s">
        <v>41</v>
      </c>
      <c r="C1" s="3" t="s">
        <v>52</v>
      </c>
      <c r="D1" s="44">
        <v>27974</v>
      </c>
      <c r="E1" s="3" t="s">
        <v>53</v>
      </c>
      <c r="F1" s="32">
        <v>0</v>
      </c>
      <c r="J1" s="2" t="s">
        <v>11</v>
      </c>
    </row>
    <row r="2" spans="1:15" ht="12.75">
      <c r="A2" s="3" t="s">
        <v>48</v>
      </c>
      <c r="B2" s="25">
        <v>32</v>
      </c>
      <c r="C2" s="3" t="s">
        <v>51</v>
      </c>
      <c r="D2" s="25" t="s">
        <v>51</v>
      </c>
      <c r="H2" s="5" t="s">
        <v>47</v>
      </c>
      <c r="J2" s="3" t="s">
        <v>48</v>
      </c>
      <c r="K2" s="25">
        <v>31</v>
      </c>
      <c r="L2" s="3" t="s">
        <v>44</v>
      </c>
      <c r="M2" s="25" t="s">
        <v>136</v>
      </c>
      <c r="N2" s="3"/>
      <c r="O2" s="3"/>
    </row>
    <row r="3" spans="1:16" ht="13.5" thickBot="1">
      <c r="A3" s="3" t="s">
        <v>43</v>
      </c>
      <c r="B3" s="3" t="s">
        <v>44</v>
      </c>
      <c r="C3" s="3" t="s">
        <v>34</v>
      </c>
      <c r="D3" s="3" t="s">
        <v>35</v>
      </c>
      <c r="E3" s="3" t="s">
        <v>50</v>
      </c>
      <c r="F3" s="3" t="s">
        <v>104</v>
      </c>
      <c r="J3" s="3" t="s">
        <v>43</v>
      </c>
      <c r="K3" s="3" t="s">
        <v>44</v>
      </c>
      <c r="L3" s="3" t="s">
        <v>34</v>
      </c>
      <c r="M3" s="3" t="s">
        <v>35</v>
      </c>
      <c r="N3" s="3" t="s">
        <v>50</v>
      </c>
      <c r="O3" s="3" t="s">
        <v>104</v>
      </c>
      <c r="P3" s="3" t="s">
        <v>105</v>
      </c>
    </row>
    <row r="4" spans="1:16" ht="13.5" thickTop="1">
      <c r="A4" s="8">
        <v>1</v>
      </c>
      <c r="B4" s="27" t="s">
        <v>106</v>
      </c>
      <c r="C4" s="11">
        <v>12.4</v>
      </c>
      <c r="D4" s="11">
        <v>51.4</v>
      </c>
      <c r="E4" s="15"/>
      <c r="F4" s="18"/>
      <c r="H4" s="5" t="s">
        <v>42</v>
      </c>
      <c r="J4" s="22">
        <v>31</v>
      </c>
      <c r="K4" s="33" t="s">
        <v>136</v>
      </c>
      <c r="L4" s="12">
        <v>26.700000762939453</v>
      </c>
      <c r="M4" s="12">
        <v>98.0999984741211</v>
      </c>
      <c r="N4" s="15"/>
      <c r="O4" s="15"/>
      <c r="P4" s="18">
        <f>Hurr_Dist(D34,C34,M4,L4)</f>
        <v>0.00040981821881893514</v>
      </c>
    </row>
    <row r="5" spans="1:16" ht="13.5" thickBot="1">
      <c r="A5" s="9">
        <v>2</v>
      </c>
      <c r="B5" s="30" t="s">
        <v>107</v>
      </c>
      <c r="C5" s="21">
        <v>12.6</v>
      </c>
      <c r="D5" s="21">
        <v>53.6</v>
      </c>
      <c r="E5" s="16">
        <f aca="true" t="shared" si="0" ref="E5:E36">Hurr_Dist(D4,C4,D5,C5)</f>
        <v>129.4274993088443</v>
      </c>
      <c r="F5" s="19">
        <f aca="true" t="shared" si="1" ref="F5:F36">IF(E5="***","***",E5/6)</f>
        <v>21.571249884807383</v>
      </c>
      <c r="J5" s="24">
        <v>32</v>
      </c>
      <c r="K5" s="35" t="s">
        <v>137</v>
      </c>
      <c r="L5" s="14">
        <v>27.207599999999996</v>
      </c>
      <c r="M5" s="14">
        <v>98.94990000000001</v>
      </c>
      <c r="N5" s="17">
        <f>Hurr_Dist(M4,L4,M5,L5)</f>
        <v>54.713868045819545</v>
      </c>
      <c r="O5" s="17">
        <f>IF(N5="***","***",N5/6)</f>
        <v>9.11897800763659</v>
      </c>
      <c r="P5" s="20">
        <f>Hurr_Dist(D35,C35,M5,L5)</f>
        <v>6.1544443863850455</v>
      </c>
    </row>
    <row r="6" spans="1:16" ht="13.5" thickTop="1">
      <c r="A6" s="9">
        <v>3</v>
      </c>
      <c r="B6" s="28" t="s">
        <v>108</v>
      </c>
      <c r="C6" s="21">
        <v>12.8</v>
      </c>
      <c r="D6" s="21">
        <v>55.6</v>
      </c>
      <c r="E6" s="16">
        <f t="shared" si="0"/>
        <v>117.67662850166491</v>
      </c>
      <c r="F6" s="19">
        <f t="shared" si="1"/>
        <v>19.612771416944152</v>
      </c>
      <c r="H6" s="5" t="s">
        <v>156</v>
      </c>
      <c r="J6"/>
      <c r="K6"/>
      <c r="L6"/>
      <c r="M6"/>
      <c r="N6"/>
      <c r="O6"/>
      <c r="P6"/>
    </row>
    <row r="7" spans="1:16" ht="12.75">
      <c r="A7" s="9">
        <v>4</v>
      </c>
      <c r="B7" s="28" t="s">
        <v>109</v>
      </c>
      <c r="C7" s="6">
        <v>12.9</v>
      </c>
      <c r="D7" s="6">
        <v>57.5</v>
      </c>
      <c r="E7" s="16">
        <f t="shared" si="0"/>
        <v>111.30592857933239</v>
      </c>
      <c r="F7" s="19">
        <f t="shared" si="1"/>
        <v>18.550988096555397</v>
      </c>
      <c r="J7"/>
      <c r="K7"/>
      <c r="L7"/>
      <c r="M7"/>
      <c r="N7"/>
      <c r="O7"/>
      <c r="P7"/>
    </row>
    <row r="8" spans="1:16" ht="12.75">
      <c r="A8" s="9">
        <v>5</v>
      </c>
      <c r="B8" s="28" t="s">
        <v>110</v>
      </c>
      <c r="C8" s="6">
        <v>13.3</v>
      </c>
      <c r="D8" s="6">
        <v>59.1</v>
      </c>
      <c r="E8" s="16">
        <f t="shared" si="0"/>
        <v>96.53193185057732</v>
      </c>
      <c r="F8" s="19">
        <f t="shared" si="1"/>
        <v>16.088655308429555</v>
      </c>
      <c r="J8"/>
      <c r="K8"/>
      <c r="L8"/>
      <c r="M8"/>
      <c r="N8"/>
      <c r="O8"/>
      <c r="P8"/>
    </row>
    <row r="9" spans="1:16" ht="12.75">
      <c r="A9" s="9">
        <v>6</v>
      </c>
      <c r="B9" s="28" t="s">
        <v>111</v>
      </c>
      <c r="C9" s="6">
        <v>13.6</v>
      </c>
      <c r="D9" s="6">
        <v>61</v>
      </c>
      <c r="E9" s="16">
        <f t="shared" si="0"/>
        <v>112.32398162910258</v>
      </c>
      <c r="F9" s="19">
        <f t="shared" si="1"/>
        <v>18.72066360485043</v>
      </c>
      <c r="J9"/>
      <c r="K9"/>
      <c r="L9"/>
      <c r="M9"/>
      <c r="N9"/>
      <c r="O9"/>
      <c r="P9"/>
    </row>
    <row r="10" spans="1:16" ht="12.75">
      <c r="A10" s="9">
        <v>7</v>
      </c>
      <c r="B10" s="28" t="s">
        <v>112</v>
      </c>
      <c r="C10" s="6">
        <v>14</v>
      </c>
      <c r="D10" s="6">
        <v>63</v>
      </c>
      <c r="E10" s="16">
        <f t="shared" si="0"/>
        <v>118.9805202900251</v>
      </c>
      <c r="F10" s="19">
        <f t="shared" si="1"/>
        <v>19.83008671500418</v>
      </c>
      <c r="J10"/>
      <c r="K10"/>
      <c r="L10"/>
      <c r="M10"/>
      <c r="N10"/>
      <c r="O10"/>
      <c r="P10"/>
    </row>
    <row r="11" spans="1:16" ht="12.75">
      <c r="A11" s="9">
        <v>8</v>
      </c>
      <c r="B11" s="28" t="s">
        <v>113</v>
      </c>
      <c r="C11" s="6">
        <v>14.4</v>
      </c>
      <c r="D11" s="6">
        <v>64.9</v>
      </c>
      <c r="E11" s="16">
        <f t="shared" si="0"/>
        <v>113.09156100656854</v>
      </c>
      <c r="F11" s="19">
        <f t="shared" si="1"/>
        <v>18.848593501094758</v>
      </c>
      <c r="J11"/>
      <c r="K11"/>
      <c r="L11"/>
      <c r="M11"/>
      <c r="N11"/>
      <c r="O11"/>
      <c r="P11"/>
    </row>
    <row r="12" spans="1:16" ht="12.75">
      <c r="A12" s="9">
        <v>9</v>
      </c>
      <c r="B12" s="28" t="s">
        <v>114</v>
      </c>
      <c r="C12" s="6">
        <v>14.8</v>
      </c>
      <c r="D12" s="6">
        <v>66.7</v>
      </c>
      <c r="E12" s="16">
        <f t="shared" si="0"/>
        <v>107.23177585320508</v>
      </c>
      <c r="F12" s="19">
        <f t="shared" si="1"/>
        <v>17.871962642200845</v>
      </c>
      <c r="J12"/>
      <c r="K12"/>
      <c r="L12"/>
      <c r="M12"/>
      <c r="N12"/>
      <c r="O12"/>
      <c r="P12"/>
    </row>
    <row r="13" spans="1:16" ht="12.75">
      <c r="A13" s="9">
        <v>10</v>
      </c>
      <c r="B13" s="28" t="s">
        <v>115</v>
      </c>
      <c r="C13" s="6">
        <v>15.4</v>
      </c>
      <c r="D13" s="6">
        <v>68.6</v>
      </c>
      <c r="E13" s="16">
        <f t="shared" si="0"/>
        <v>115.8001801307159</v>
      </c>
      <c r="F13" s="19">
        <f t="shared" si="1"/>
        <v>19.300030021785982</v>
      </c>
      <c r="J13"/>
      <c r="K13"/>
      <c r="L13"/>
      <c r="M13"/>
      <c r="N13"/>
      <c r="O13"/>
      <c r="P13"/>
    </row>
    <row r="14" spans="1:16" ht="12.75">
      <c r="A14" s="9">
        <v>11</v>
      </c>
      <c r="B14" s="28" t="s">
        <v>116</v>
      </c>
      <c r="C14" s="6">
        <v>15.9</v>
      </c>
      <c r="D14" s="6">
        <v>70.5</v>
      </c>
      <c r="E14" s="16">
        <f t="shared" si="0"/>
        <v>113.79794711087186</v>
      </c>
      <c r="F14" s="19">
        <f t="shared" si="1"/>
        <v>18.966324518478643</v>
      </c>
      <c r="J14"/>
      <c r="K14"/>
      <c r="L14"/>
      <c r="M14"/>
      <c r="N14"/>
      <c r="O14"/>
      <c r="P14"/>
    </row>
    <row r="15" spans="1:16" ht="12.75">
      <c r="A15" s="9">
        <v>12</v>
      </c>
      <c r="B15" s="28" t="s">
        <v>117</v>
      </c>
      <c r="C15" s="6">
        <v>16.5</v>
      </c>
      <c r="D15" s="6">
        <v>72.3</v>
      </c>
      <c r="E15" s="16">
        <f t="shared" si="0"/>
        <v>109.7805522406566</v>
      </c>
      <c r="F15" s="19">
        <f t="shared" si="1"/>
        <v>18.2967587067761</v>
      </c>
      <c r="J15"/>
      <c r="K15"/>
      <c r="L15"/>
      <c r="M15"/>
      <c r="N15"/>
      <c r="O15"/>
      <c r="P15"/>
    </row>
    <row r="16" spans="1:16" ht="12.75">
      <c r="A16" s="9">
        <v>13</v>
      </c>
      <c r="B16" s="28" t="s">
        <v>118</v>
      </c>
      <c r="C16" s="6">
        <v>17.8</v>
      </c>
      <c r="D16" s="6">
        <v>73.8</v>
      </c>
      <c r="E16" s="16">
        <f t="shared" si="0"/>
        <v>116.09996616749092</v>
      </c>
      <c r="F16" s="19">
        <f t="shared" si="1"/>
        <v>19.349994361248488</v>
      </c>
      <c r="J16"/>
      <c r="K16"/>
      <c r="L16"/>
      <c r="M16"/>
      <c r="N16"/>
      <c r="O16"/>
      <c r="P16"/>
    </row>
    <row r="17" spans="1:16" ht="12.75">
      <c r="A17" s="9">
        <v>14</v>
      </c>
      <c r="B17" s="28" t="s">
        <v>119</v>
      </c>
      <c r="C17" s="6">
        <v>18.3</v>
      </c>
      <c r="D17" s="6">
        <v>75.9</v>
      </c>
      <c r="E17" s="16">
        <f t="shared" si="0"/>
        <v>123.49633637411186</v>
      </c>
      <c r="F17" s="19">
        <f t="shared" si="1"/>
        <v>20.582722729018645</v>
      </c>
      <c r="J17"/>
      <c r="K17"/>
      <c r="L17"/>
      <c r="M17"/>
      <c r="N17"/>
      <c r="O17"/>
      <c r="P17"/>
    </row>
    <row r="18" spans="1:16" ht="12.75">
      <c r="A18" s="9">
        <v>15</v>
      </c>
      <c r="B18" s="28" t="s">
        <v>120</v>
      </c>
      <c r="C18" s="6">
        <v>19.2</v>
      </c>
      <c r="D18" s="6">
        <v>78</v>
      </c>
      <c r="E18" s="16">
        <f t="shared" si="0"/>
        <v>130.96140897557927</v>
      </c>
      <c r="F18" s="19">
        <f t="shared" si="1"/>
        <v>21.826901495929878</v>
      </c>
      <c r="J18"/>
      <c r="K18"/>
      <c r="L18"/>
      <c r="M18"/>
      <c r="N18"/>
      <c r="O18"/>
      <c r="P18"/>
    </row>
    <row r="19" spans="1:16" ht="12.75">
      <c r="A19" s="9">
        <v>16</v>
      </c>
      <c r="B19" s="28" t="s">
        <v>121</v>
      </c>
      <c r="C19" s="6">
        <v>20</v>
      </c>
      <c r="D19" s="6">
        <v>80.1</v>
      </c>
      <c r="E19" s="16">
        <f t="shared" si="0"/>
        <v>128.03439584720198</v>
      </c>
      <c r="F19" s="19">
        <f t="shared" si="1"/>
        <v>21.339065974533664</v>
      </c>
      <c r="J19"/>
      <c r="K19"/>
      <c r="L19"/>
      <c r="M19"/>
      <c r="N19"/>
      <c r="O19"/>
      <c r="P19"/>
    </row>
    <row r="20" spans="1:16" ht="12.75">
      <c r="A20" s="9">
        <v>17</v>
      </c>
      <c r="B20" s="28" t="s">
        <v>122</v>
      </c>
      <c r="C20" s="6">
        <v>20.1</v>
      </c>
      <c r="D20" s="6">
        <v>81.9</v>
      </c>
      <c r="E20" s="16">
        <f t="shared" si="0"/>
        <v>101.63051069837657</v>
      </c>
      <c r="F20" s="19">
        <f t="shared" si="1"/>
        <v>16.93841844972943</v>
      </c>
      <c r="J20"/>
      <c r="K20"/>
      <c r="L20"/>
      <c r="M20"/>
      <c r="N20"/>
      <c r="O20"/>
      <c r="P20"/>
    </row>
    <row r="21" spans="1:16" ht="12.75">
      <c r="A21" s="9">
        <v>18</v>
      </c>
      <c r="B21" s="28" t="s">
        <v>123</v>
      </c>
      <c r="C21" s="6">
        <v>20.4</v>
      </c>
      <c r="D21" s="6">
        <v>83.6</v>
      </c>
      <c r="E21" s="16">
        <f t="shared" si="0"/>
        <v>97.37240621728894</v>
      </c>
      <c r="F21" s="19">
        <f t="shared" si="1"/>
        <v>16.228734369548157</v>
      </c>
      <c r="H21"/>
      <c r="I21"/>
      <c r="J21"/>
      <c r="K21"/>
      <c r="L21"/>
      <c r="M21"/>
      <c r="N21"/>
      <c r="O21"/>
      <c r="P21"/>
    </row>
    <row r="22" spans="1:16" ht="12.75">
      <c r="A22" s="9">
        <v>19</v>
      </c>
      <c r="B22" s="28" t="s">
        <v>124</v>
      </c>
      <c r="C22" s="6">
        <v>21</v>
      </c>
      <c r="D22" s="6">
        <v>84.8</v>
      </c>
      <c r="E22" s="16">
        <f t="shared" si="0"/>
        <v>76.36847796727155</v>
      </c>
      <c r="F22" s="19">
        <f t="shared" si="1"/>
        <v>12.728079661211924</v>
      </c>
      <c r="H22"/>
      <c r="I22"/>
      <c r="J22"/>
      <c r="K22"/>
      <c r="L22"/>
      <c r="M22"/>
      <c r="N22"/>
      <c r="O22"/>
      <c r="P22"/>
    </row>
    <row r="23" spans="1:16" ht="12.75">
      <c r="A23" s="9">
        <v>20</v>
      </c>
      <c r="B23" s="28" t="s">
        <v>125</v>
      </c>
      <c r="C23" s="6">
        <v>21.8</v>
      </c>
      <c r="D23" s="6">
        <v>86.4</v>
      </c>
      <c r="E23" s="16">
        <f t="shared" si="0"/>
        <v>101.45264244664983</v>
      </c>
      <c r="F23" s="19">
        <f t="shared" si="1"/>
        <v>16.908773741108305</v>
      </c>
      <c r="H23"/>
      <c r="I23"/>
      <c r="J23"/>
      <c r="K23"/>
      <c r="L23"/>
      <c r="M23"/>
      <c r="N23"/>
      <c r="O23"/>
      <c r="P23"/>
    </row>
    <row r="24" spans="1:16" ht="12.75">
      <c r="A24" s="9">
        <v>21</v>
      </c>
      <c r="B24" s="28" t="s">
        <v>126</v>
      </c>
      <c r="C24" s="6">
        <v>22.2</v>
      </c>
      <c r="D24" s="6">
        <v>87.9</v>
      </c>
      <c r="E24" s="16">
        <f t="shared" si="0"/>
        <v>86.82813218766427</v>
      </c>
      <c r="F24" s="19">
        <f t="shared" si="1"/>
        <v>14.47135536461071</v>
      </c>
      <c r="H24"/>
      <c r="I24"/>
      <c r="J24"/>
      <c r="K24"/>
      <c r="L24"/>
      <c r="M24"/>
      <c r="N24"/>
      <c r="O24"/>
      <c r="P24"/>
    </row>
    <row r="25" spans="1:11" ht="12.75">
      <c r="A25" s="9">
        <v>22</v>
      </c>
      <c r="B25" s="28" t="s">
        <v>127</v>
      </c>
      <c r="C25" s="6">
        <v>22.8</v>
      </c>
      <c r="D25" s="6">
        <v>89.2</v>
      </c>
      <c r="E25" s="16">
        <f t="shared" si="0"/>
        <v>80.55329983081562</v>
      </c>
      <c r="F25" s="19">
        <f t="shared" si="1"/>
        <v>13.425549971802603</v>
      </c>
      <c r="H25"/>
      <c r="I25"/>
      <c r="J25"/>
      <c r="K25"/>
    </row>
    <row r="26" spans="1:11" ht="12.75">
      <c r="A26" s="9">
        <v>23</v>
      </c>
      <c r="B26" s="28" t="s">
        <v>128</v>
      </c>
      <c r="C26" s="6">
        <v>23.4</v>
      </c>
      <c r="D26" s="6">
        <v>90.5</v>
      </c>
      <c r="E26" s="16">
        <f t="shared" si="0"/>
        <v>80.27005717261969</v>
      </c>
      <c r="F26" s="19">
        <f t="shared" si="1"/>
        <v>13.378342862103281</v>
      </c>
      <c r="H26"/>
      <c r="I26"/>
      <c r="J26"/>
      <c r="K26"/>
    </row>
    <row r="27" spans="1:12" ht="12.75">
      <c r="A27" s="9">
        <v>24</v>
      </c>
      <c r="B27" s="28" t="s">
        <v>129</v>
      </c>
      <c r="C27" s="6">
        <v>23.9</v>
      </c>
      <c r="D27" s="6">
        <v>91.8</v>
      </c>
      <c r="E27" s="16">
        <f t="shared" si="0"/>
        <v>77.49070034736343</v>
      </c>
      <c r="F27" s="19">
        <f t="shared" si="1"/>
        <v>12.915116724560571</v>
      </c>
      <c r="H27"/>
      <c r="I27"/>
      <c r="J27"/>
      <c r="K27"/>
      <c r="L27" s="43"/>
    </row>
    <row r="28" spans="1:11" ht="12.75">
      <c r="A28" s="9">
        <v>25</v>
      </c>
      <c r="B28" s="28" t="s">
        <v>130</v>
      </c>
      <c r="C28" s="6">
        <v>24.5</v>
      </c>
      <c r="D28" s="6">
        <v>93</v>
      </c>
      <c r="E28" s="16">
        <f t="shared" si="0"/>
        <v>74.89131494874024</v>
      </c>
      <c r="F28" s="19">
        <f t="shared" si="1"/>
        <v>12.48188582479004</v>
      </c>
      <c r="H28"/>
      <c r="I28"/>
      <c r="J28"/>
      <c r="K28"/>
    </row>
    <row r="29" spans="1:11" ht="12.75">
      <c r="A29" s="9">
        <v>26</v>
      </c>
      <c r="B29" s="28" t="s">
        <v>131</v>
      </c>
      <c r="C29" s="6">
        <v>25</v>
      </c>
      <c r="D29" s="6">
        <v>94.2</v>
      </c>
      <c r="E29" s="16">
        <f t="shared" si="0"/>
        <v>71.93915652311682</v>
      </c>
      <c r="F29" s="19">
        <f t="shared" si="1"/>
        <v>11.98985942051947</v>
      </c>
      <c r="H29"/>
      <c r="I29"/>
      <c r="J29"/>
      <c r="K29"/>
    </row>
    <row r="30" spans="1:11" ht="12.75">
      <c r="A30" s="9">
        <v>27</v>
      </c>
      <c r="B30" s="28" t="s">
        <v>132</v>
      </c>
      <c r="C30" s="6">
        <v>25.2</v>
      </c>
      <c r="D30" s="6">
        <v>95.4</v>
      </c>
      <c r="E30" s="16">
        <f t="shared" si="0"/>
        <v>66.2951833672323</v>
      </c>
      <c r="F30" s="19">
        <f t="shared" si="1"/>
        <v>11.04919722787205</v>
      </c>
      <c r="H30"/>
      <c r="I30"/>
      <c r="J30"/>
      <c r="K30"/>
    </row>
    <row r="31" spans="1:11" ht="12.75">
      <c r="A31" s="9">
        <v>28</v>
      </c>
      <c r="B31" s="28" t="s">
        <v>133</v>
      </c>
      <c r="C31" s="6">
        <v>25.4</v>
      </c>
      <c r="D31" s="6">
        <v>96.1</v>
      </c>
      <c r="E31" s="16">
        <f t="shared" si="0"/>
        <v>39.82207841465017</v>
      </c>
      <c r="F31" s="19">
        <f t="shared" si="1"/>
        <v>6.637013069108362</v>
      </c>
      <c r="H31"/>
      <c r="I31"/>
      <c r="J31"/>
      <c r="K31"/>
    </row>
    <row r="32" spans="1:11" ht="12.75">
      <c r="A32" s="9">
        <v>29</v>
      </c>
      <c r="B32" s="28" t="s">
        <v>134</v>
      </c>
      <c r="C32" s="6">
        <v>25.8</v>
      </c>
      <c r="D32" s="6">
        <v>96.8</v>
      </c>
      <c r="E32" s="16">
        <f t="shared" si="0"/>
        <v>44.84010065077739</v>
      </c>
      <c r="F32" s="19">
        <f t="shared" si="1"/>
        <v>7.473350108462898</v>
      </c>
      <c r="H32"/>
      <c r="I32"/>
      <c r="J32"/>
      <c r="K32"/>
    </row>
    <row r="33" spans="1:11" ht="12.75">
      <c r="A33" s="9">
        <v>30</v>
      </c>
      <c r="B33" s="28" t="s">
        <v>135</v>
      </c>
      <c r="C33" s="6">
        <v>26.1</v>
      </c>
      <c r="D33" s="6">
        <v>97.2</v>
      </c>
      <c r="E33" s="16">
        <f t="shared" si="0"/>
        <v>28.101548214963184</v>
      </c>
      <c r="F33" s="19">
        <f t="shared" si="1"/>
        <v>4.68359136916053</v>
      </c>
      <c r="H33"/>
      <c r="I33"/>
      <c r="J33"/>
      <c r="K33"/>
    </row>
    <row r="34" spans="1:11" ht="12.75">
      <c r="A34" s="9">
        <v>31</v>
      </c>
      <c r="B34" s="28" t="s">
        <v>136</v>
      </c>
      <c r="C34" s="6">
        <v>26.7</v>
      </c>
      <c r="D34" s="6">
        <v>98.1</v>
      </c>
      <c r="E34" s="16">
        <f t="shared" si="0"/>
        <v>60.29420268936056</v>
      </c>
      <c r="F34" s="19">
        <f t="shared" si="1"/>
        <v>10.049033781560093</v>
      </c>
      <c r="H34"/>
      <c r="I34"/>
      <c r="J34"/>
      <c r="K34"/>
    </row>
    <row r="35" spans="1:11" ht="12.75">
      <c r="A35" s="9">
        <v>32</v>
      </c>
      <c r="B35" s="28" t="s">
        <v>137</v>
      </c>
      <c r="C35" s="6">
        <v>27.3</v>
      </c>
      <c r="D35" s="6">
        <v>99</v>
      </c>
      <c r="E35" s="16">
        <f t="shared" si="0"/>
        <v>60.09081202963078</v>
      </c>
      <c r="F35" s="19">
        <f t="shared" si="1"/>
        <v>10.015135338271797</v>
      </c>
      <c r="H35"/>
      <c r="I35"/>
      <c r="J35"/>
      <c r="K35"/>
    </row>
    <row r="36" spans="1:11" ht="12.75">
      <c r="A36" s="9">
        <v>33</v>
      </c>
      <c r="B36" s="28" t="s">
        <v>138</v>
      </c>
      <c r="C36" s="6" t="s">
        <v>45</v>
      </c>
      <c r="D36" s="6" t="s">
        <v>45</v>
      </c>
      <c r="E36" s="16" t="str">
        <f t="shared" si="0"/>
        <v>***</v>
      </c>
      <c r="F36" s="19" t="str">
        <f t="shared" si="1"/>
        <v>***</v>
      </c>
      <c r="H36"/>
      <c r="I36"/>
      <c r="J36"/>
      <c r="K36"/>
    </row>
    <row r="37" spans="1:11" ht="12.75">
      <c r="A37" s="9">
        <v>34</v>
      </c>
      <c r="B37" s="28" t="s">
        <v>139</v>
      </c>
      <c r="C37" s="6" t="s">
        <v>45</v>
      </c>
      <c r="D37" s="6" t="s">
        <v>45</v>
      </c>
      <c r="E37" s="16" t="str">
        <f aca="true" t="shared" si="2" ref="E37:E53">Hurr_Dist(D36,C36,D37,C37)</f>
        <v>***</v>
      </c>
      <c r="F37" s="19" t="str">
        <f aca="true" t="shared" si="3" ref="F37:F53">IF(E37="***","***",E37/6)</f>
        <v>***</v>
      </c>
      <c r="H37"/>
      <c r="I37"/>
      <c r="J37"/>
      <c r="K37"/>
    </row>
    <row r="38" spans="1:11" ht="12.75">
      <c r="A38" s="9">
        <v>35</v>
      </c>
      <c r="B38" s="28" t="s">
        <v>140</v>
      </c>
      <c r="C38" s="6" t="s">
        <v>45</v>
      </c>
      <c r="D38" s="6" t="s">
        <v>45</v>
      </c>
      <c r="E38" s="16" t="str">
        <f t="shared" si="2"/>
        <v>***</v>
      </c>
      <c r="F38" s="19" t="str">
        <f t="shared" si="3"/>
        <v>***</v>
      </c>
      <c r="H38"/>
      <c r="I38"/>
      <c r="J38"/>
      <c r="K38"/>
    </row>
    <row r="39" spans="1:11" ht="12.75">
      <c r="A39" s="9">
        <v>36</v>
      </c>
      <c r="B39" s="28" t="s">
        <v>141</v>
      </c>
      <c r="C39" s="6" t="s">
        <v>45</v>
      </c>
      <c r="D39" s="6" t="s">
        <v>45</v>
      </c>
      <c r="E39" s="16" t="str">
        <f t="shared" si="2"/>
        <v>***</v>
      </c>
      <c r="F39" s="19" t="str">
        <f t="shared" si="3"/>
        <v>***</v>
      </c>
      <c r="H39"/>
      <c r="I39"/>
      <c r="J39"/>
      <c r="K39"/>
    </row>
    <row r="40" spans="1:11" ht="12.75">
      <c r="A40" s="9">
        <v>37</v>
      </c>
      <c r="B40" s="28" t="s">
        <v>142</v>
      </c>
      <c r="C40" s="6" t="s">
        <v>45</v>
      </c>
      <c r="D40" s="6" t="s">
        <v>45</v>
      </c>
      <c r="E40" s="16" t="str">
        <f t="shared" si="2"/>
        <v>***</v>
      </c>
      <c r="F40" s="19" t="str">
        <f t="shared" si="3"/>
        <v>***</v>
      </c>
      <c r="H40"/>
      <c r="I40"/>
      <c r="J40"/>
      <c r="K40"/>
    </row>
    <row r="41" spans="1:11" ht="12.75">
      <c r="A41" s="9">
        <v>38</v>
      </c>
      <c r="B41" s="28" t="s">
        <v>143</v>
      </c>
      <c r="C41" s="6" t="s">
        <v>45</v>
      </c>
      <c r="D41" s="6" t="s">
        <v>45</v>
      </c>
      <c r="E41" s="16" t="str">
        <f t="shared" si="2"/>
        <v>***</v>
      </c>
      <c r="F41" s="19" t="str">
        <f t="shared" si="3"/>
        <v>***</v>
      </c>
      <c r="H41"/>
      <c r="I41"/>
      <c r="J41"/>
      <c r="K41"/>
    </row>
    <row r="42" spans="1:11" ht="12.75">
      <c r="A42" s="9">
        <v>39</v>
      </c>
      <c r="B42" s="28" t="s">
        <v>144</v>
      </c>
      <c r="C42" s="6" t="s">
        <v>45</v>
      </c>
      <c r="D42" s="6" t="s">
        <v>45</v>
      </c>
      <c r="E42" s="16" t="str">
        <f t="shared" si="2"/>
        <v>***</v>
      </c>
      <c r="F42" s="19" t="str">
        <f t="shared" si="3"/>
        <v>***</v>
      </c>
      <c r="H42"/>
      <c r="I42"/>
      <c r="J42"/>
      <c r="K42"/>
    </row>
    <row r="43" spans="1:11" ht="12.75">
      <c r="A43" s="9">
        <v>40</v>
      </c>
      <c r="B43" s="28" t="s">
        <v>145</v>
      </c>
      <c r="C43" s="6" t="s">
        <v>45</v>
      </c>
      <c r="D43" s="6" t="s">
        <v>45</v>
      </c>
      <c r="E43" s="16" t="str">
        <f t="shared" si="2"/>
        <v>***</v>
      </c>
      <c r="F43" s="19" t="str">
        <f t="shared" si="3"/>
        <v>***</v>
      </c>
      <c r="H43"/>
      <c r="I43"/>
      <c r="J43"/>
      <c r="K43"/>
    </row>
    <row r="44" spans="1:11" ht="12.75">
      <c r="A44" s="9">
        <v>41</v>
      </c>
      <c r="B44" s="28" t="s">
        <v>146</v>
      </c>
      <c r="C44" s="6" t="s">
        <v>45</v>
      </c>
      <c r="D44" s="6" t="s">
        <v>45</v>
      </c>
      <c r="E44" s="16" t="str">
        <f t="shared" si="2"/>
        <v>***</v>
      </c>
      <c r="F44" s="19" t="str">
        <f t="shared" si="3"/>
        <v>***</v>
      </c>
      <c r="H44"/>
      <c r="I44"/>
      <c r="J44"/>
      <c r="K44"/>
    </row>
    <row r="45" spans="1:11" ht="12.75">
      <c r="A45" s="9">
        <v>42</v>
      </c>
      <c r="B45" s="28" t="s">
        <v>147</v>
      </c>
      <c r="C45" s="6" t="s">
        <v>45</v>
      </c>
      <c r="D45" s="6" t="s">
        <v>45</v>
      </c>
      <c r="E45" s="16" t="str">
        <f t="shared" si="2"/>
        <v>***</v>
      </c>
      <c r="F45" s="19" t="str">
        <f t="shared" si="3"/>
        <v>***</v>
      </c>
      <c r="H45"/>
      <c r="I45"/>
      <c r="J45"/>
      <c r="K45"/>
    </row>
    <row r="46" spans="1:11" ht="12.75">
      <c r="A46" s="9">
        <v>43</v>
      </c>
      <c r="B46" s="28" t="s">
        <v>148</v>
      </c>
      <c r="C46" s="6" t="s">
        <v>45</v>
      </c>
      <c r="D46" s="6" t="s">
        <v>45</v>
      </c>
      <c r="E46" s="16" t="str">
        <f t="shared" si="2"/>
        <v>***</v>
      </c>
      <c r="F46" s="19" t="str">
        <f t="shared" si="3"/>
        <v>***</v>
      </c>
      <c r="H46"/>
      <c r="I46"/>
      <c r="J46"/>
      <c r="K46"/>
    </row>
    <row r="47" spans="1:6" ht="12.75">
      <c r="A47" s="9">
        <v>44</v>
      </c>
      <c r="B47" s="28" t="s">
        <v>149</v>
      </c>
      <c r="C47" s="6" t="s">
        <v>45</v>
      </c>
      <c r="D47" s="6" t="s">
        <v>45</v>
      </c>
      <c r="E47" s="16" t="str">
        <f t="shared" si="2"/>
        <v>***</v>
      </c>
      <c r="F47" s="19" t="str">
        <f t="shared" si="3"/>
        <v>***</v>
      </c>
    </row>
    <row r="48" spans="1:6" ht="12.75">
      <c r="A48" s="9">
        <v>45</v>
      </c>
      <c r="B48" s="28" t="s">
        <v>150</v>
      </c>
      <c r="C48" s="6" t="s">
        <v>45</v>
      </c>
      <c r="D48" s="6" t="s">
        <v>45</v>
      </c>
      <c r="E48" s="16" t="str">
        <f t="shared" si="2"/>
        <v>***</v>
      </c>
      <c r="F48" s="19" t="str">
        <f t="shared" si="3"/>
        <v>***</v>
      </c>
    </row>
    <row r="49" spans="1:6" ht="12.75">
      <c r="A49" s="9">
        <v>46</v>
      </c>
      <c r="B49" s="28" t="s">
        <v>151</v>
      </c>
      <c r="C49" s="6" t="s">
        <v>45</v>
      </c>
      <c r="D49" s="6" t="s">
        <v>45</v>
      </c>
      <c r="E49" s="16" t="str">
        <f t="shared" si="2"/>
        <v>***</v>
      </c>
      <c r="F49" s="19" t="str">
        <f t="shared" si="3"/>
        <v>***</v>
      </c>
    </row>
    <row r="50" spans="1:6" ht="12.75">
      <c r="A50" s="9">
        <v>47</v>
      </c>
      <c r="B50" s="28" t="s">
        <v>152</v>
      </c>
      <c r="C50" s="6" t="s">
        <v>45</v>
      </c>
      <c r="D50" s="6" t="s">
        <v>45</v>
      </c>
      <c r="E50" s="16" t="str">
        <f t="shared" si="2"/>
        <v>***</v>
      </c>
      <c r="F50" s="19" t="str">
        <f t="shared" si="3"/>
        <v>***</v>
      </c>
    </row>
    <row r="51" spans="1:6" ht="12.75">
      <c r="A51" s="9">
        <v>48</v>
      </c>
      <c r="B51" s="28" t="s">
        <v>153</v>
      </c>
      <c r="C51" s="6" t="s">
        <v>45</v>
      </c>
      <c r="D51" s="6" t="s">
        <v>45</v>
      </c>
      <c r="E51" s="16" t="str">
        <f t="shared" si="2"/>
        <v>***</v>
      </c>
      <c r="F51" s="19" t="str">
        <f t="shared" si="3"/>
        <v>***</v>
      </c>
    </row>
    <row r="52" spans="1:6" ht="12.75">
      <c r="A52" s="9">
        <v>49</v>
      </c>
      <c r="B52" s="28" t="s">
        <v>154</v>
      </c>
      <c r="C52" s="6" t="s">
        <v>45</v>
      </c>
      <c r="D52" s="6" t="s">
        <v>45</v>
      </c>
      <c r="E52" s="16" t="str">
        <f t="shared" si="2"/>
        <v>***</v>
      </c>
      <c r="F52" s="19" t="str">
        <f t="shared" si="3"/>
        <v>***</v>
      </c>
    </row>
    <row r="53" spans="1:6" ht="13.5" thickBot="1">
      <c r="A53" s="10">
        <v>50</v>
      </c>
      <c r="B53" s="29" t="s">
        <v>155</v>
      </c>
      <c r="C53" s="7" t="s">
        <v>45</v>
      </c>
      <c r="D53" s="7" t="s">
        <v>45</v>
      </c>
      <c r="E53" s="17" t="str">
        <f t="shared" si="2"/>
        <v>***</v>
      </c>
      <c r="F53" s="20" t="str">
        <f t="shared" si="3"/>
        <v>***</v>
      </c>
    </row>
    <row r="54" ht="13.5" thickTop="1"/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C7"/>
  <sheetViews>
    <sheetView workbookViewId="0" topLeftCell="C1">
      <selection activeCell="A1" sqref="A1"/>
    </sheetView>
  </sheetViews>
  <sheetFormatPr defaultColWidth="11.00390625" defaultRowHeight="12.75"/>
  <sheetData>
    <row r="1" spans="1:3" ht="12.75">
      <c r="A1" t="s">
        <v>51</v>
      </c>
      <c r="B1" s="4"/>
      <c r="C1" s="4" t="s">
        <v>36</v>
      </c>
    </row>
    <row r="2" spans="2:3" ht="12.75">
      <c r="B2" s="4" t="s">
        <v>38</v>
      </c>
      <c r="C2" s="4">
        <v>40</v>
      </c>
    </row>
    <row r="3" spans="2:3" ht="12.75">
      <c r="B3" s="4" t="s">
        <v>39</v>
      </c>
      <c r="C3" s="4">
        <v>25</v>
      </c>
    </row>
    <row r="4" spans="2:3" ht="12.75">
      <c r="B4" s="4"/>
      <c r="C4" s="4"/>
    </row>
    <row r="5" spans="1:3" ht="12.75">
      <c r="A5" t="s">
        <v>37</v>
      </c>
      <c r="B5" s="4"/>
      <c r="C5" s="4" t="s">
        <v>36</v>
      </c>
    </row>
    <row r="6" spans="2:3" ht="12.75">
      <c r="B6" s="4" t="s">
        <v>34</v>
      </c>
      <c r="C6" s="4">
        <v>35</v>
      </c>
    </row>
    <row r="7" spans="2:3" ht="12.75">
      <c r="B7" s="4" t="s">
        <v>40</v>
      </c>
      <c r="C7" s="4">
        <v>-100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AE22"/>
  <sheetViews>
    <sheetView workbookViewId="0" topLeftCell="A1">
      <selection activeCell="A1" sqref="A1"/>
    </sheetView>
  </sheetViews>
  <sheetFormatPr defaultColWidth="11.00390625" defaultRowHeight="12.75"/>
  <cols>
    <col min="1" max="16384" width="10.75390625" style="1" customWidth="1"/>
  </cols>
  <sheetData>
    <row r="1" spans="1:6" ht="12.75">
      <c r="A1" s="2" t="s">
        <v>41</v>
      </c>
      <c r="C1" s="3" t="s">
        <v>52</v>
      </c>
      <c r="D1" s="31">
        <v>27974</v>
      </c>
      <c r="E1" s="3" t="s">
        <v>53</v>
      </c>
      <c r="F1" s="32">
        <v>0</v>
      </c>
    </row>
    <row r="2" ht="12.75">
      <c r="A2" s="1" t="s">
        <v>16</v>
      </c>
    </row>
    <row r="3" spans="5:31" ht="12.75">
      <c r="E3" s="40" t="s">
        <v>12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</row>
    <row r="4" spans="5:31" ht="12.75">
      <c r="E4" s="40" t="s">
        <v>53</v>
      </c>
      <c r="F4" s="41" t="s">
        <v>111</v>
      </c>
      <c r="G4" s="41" t="s">
        <v>112</v>
      </c>
      <c r="H4" s="41" t="s">
        <v>113</v>
      </c>
      <c r="I4" s="41" t="s">
        <v>114</v>
      </c>
      <c r="J4" s="41" t="s">
        <v>115</v>
      </c>
      <c r="K4" s="41" t="s">
        <v>116</v>
      </c>
      <c r="L4" s="41" t="s">
        <v>117</v>
      </c>
      <c r="M4" s="41" t="s">
        <v>118</v>
      </c>
      <c r="N4" s="41" t="s">
        <v>119</v>
      </c>
      <c r="O4" s="41" t="s">
        <v>120</v>
      </c>
      <c r="P4" s="41" t="s">
        <v>121</v>
      </c>
      <c r="Q4" s="41" t="s">
        <v>122</v>
      </c>
      <c r="R4" s="41" t="s">
        <v>123</v>
      </c>
      <c r="S4" s="41" t="s">
        <v>124</v>
      </c>
      <c r="T4" s="41" t="s">
        <v>125</v>
      </c>
      <c r="U4" s="41" t="s">
        <v>126</v>
      </c>
      <c r="V4" s="41" t="s">
        <v>127</v>
      </c>
      <c r="W4" s="41" t="s">
        <v>128</v>
      </c>
      <c r="X4" s="41" t="s">
        <v>129</v>
      </c>
      <c r="Y4" s="41" t="s">
        <v>130</v>
      </c>
      <c r="Z4" s="41" t="s">
        <v>131</v>
      </c>
      <c r="AA4" s="41" t="s">
        <v>132</v>
      </c>
      <c r="AB4" s="41" t="s">
        <v>133</v>
      </c>
      <c r="AC4" s="41" t="s">
        <v>134</v>
      </c>
      <c r="AD4" s="41" t="s">
        <v>135</v>
      </c>
      <c r="AE4" s="41" t="s">
        <v>136</v>
      </c>
    </row>
    <row r="5" spans="5:31" ht="12.75">
      <c r="E5" s="40" t="s">
        <v>34</v>
      </c>
      <c r="F5" s="39">
        <v>13.600000381469727</v>
      </c>
      <c r="G5" s="39">
        <v>14</v>
      </c>
      <c r="H5" s="39">
        <v>14.399999618530273</v>
      </c>
      <c r="I5" s="39">
        <v>14.800000190734863</v>
      </c>
      <c r="J5" s="39">
        <v>15.399999618530273</v>
      </c>
      <c r="K5" s="39">
        <v>15.899999618530273</v>
      </c>
      <c r="L5" s="39">
        <v>16.5</v>
      </c>
      <c r="M5" s="39">
        <v>17.799999237060547</v>
      </c>
      <c r="N5" s="39">
        <v>18.299999237060547</v>
      </c>
      <c r="O5" s="39">
        <v>19.200000762939453</v>
      </c>
      <c r="P5" s="39">
        <v>20</v>
      </c>
      <c r="Q5" s="39">
        <v>20.100000381469727</v>
      </c>
      <c r="R5" s="39">
        <v>20.399999618530273</v>
      </c>
      <c r="S5" s="39">
        <v>21</v>
      </c>
      <c r="T5" s="39">
        <v>21.799999237060547</v>
      </c>
      <c r="U5" s="39">
        <v>22.200000762939453</v>
      </c>
      <c r="V5" s="39">
        <v>22.799999237060547</v>
      </c>
      <c r="W5" s="39">
        <v>23.399999618530273</v>
      </c>
      <c r="X5" s="39">
        <v>23.899999618530273</v>
      </c>
      <c r="Y5" s="39">
        <v>24.5</v>
      </c>
      <c r="Z5" s="39">
        <v>25</v>
      </c>
      <c r="AA5" s="39">
        <v>25.200000762939453</v>
      </c>
      <c r="AB5" s="39">
        <v>25.399999618530273</v>
      </c>
      <c r="AC5" s="39">
        <v>25.799999237060547</v>
      </c>
      <c r="AD5" s="39">
        <v>26.100000381469727</v>
      </c>
      <c r="AE5" s="39">
        <v>26.700000762939453</v>
      </c>
    </row>
    <row r="6" spans="5:31" ht="12.75">
      <c r="E6" s="40" t="s">
        <v>40</v>
      </c>
      <c r="F6" s="39">
        <v>61</v>
      </c>
      <c r="G6" s="39">
        <v>63</v>
      </c>
      <c r="H6" s="39">
        <v>64.9000015258789</v>
      </c>
      <c r="I6" s="39">
        <v>66.69999694824219</v>
      </c>
      <c r="J6" s="39">
        <v>68.5999984741211</v>
      </c>
      <c r="K6" s="39">
        <v>70.5</v>
      </c>
      <c r="L6" s="39">
        <v>72.30000305175781</v>
      </c>
      <c r="M6" s="39">
        <v>73.80000305175781</v>
      </c>
      <c r="N6" s="39">
        <v>75.9000015258789</v>
      </c>
      <c r="O6" s="39">
        <v>78</v>
      </c>
      <c r="P6" s="39">
        <v>80.0999984741211</v>
      </c>
      <c r="Q6" s="39">
        <v>81.9000015258789</v>
      </c>
      <c r="R6" s="39">
        <v>83.5999984741211</v>
      </c>
      <c r="S6" s="39">
        <v>84.80000305175781</v>
      </c>
      <c r="T6" s="39">
        <v>86.4000015258789</v>
      </c>
      <c r="U6" s="39">
        <v>87.9000015258789</v>
      </c>
      <c r="V6" s="39">
        <v>89.19999694824219</v>
      </c>
      <c r="W6" s="39">
        <v>90.5</v>
      </c>
      <c r="X6" s="39">
        <v>91.80000305175781</v>
      </c>
      <c r="Y6" s="39">
        <v>93</v>
      </c>
      <c r="Z6" s="39">
        <v>94.19999694824219</v>
      </c>
      <c r="AA6" s="39">
        <v>95.4000015258789</v>
      </c>
      <c r="AB6" s="39">
        <v>96.0999984741211</v>
      </c>
      <c r="AC6" s="39">
        <v>96.80000305175781</v>
      </c>
      <c r="AD6" s="39">
        <v>97.19999694824219</v>
      </c>
      <c r="AE6" s="39">
        <v>98.0999984741211</v>
      </c>
    </row>
    <row r="7" spans="1:31" ht="12.75">
      <c r="A7" s="3" t="s">
        <v>13</v>
      </c>
      <c r="B7" s="3" t="s">
        <v>18</v>
      </c>
      <c r="C7" s="3" t="s">
        <v>19</v>
      </c>
      <c r="D7" s="3" t="s">
        <v>14</v>
      </c>
      <c r="E7" s="3" t="s">
        <v>15</v>
      </c>
      <c r="F7" s="3" t="s">
        <v>17</v>
      </c>
      <c r="G7" s="3" t="s">
        <v>17</v>
      </c>
      <c r="H7" s="3" t="s">
        <v>17</v>
      </c>
      <c r="I7" s="3" t="s">
        <v>17</v>
      </c>
      <c r="J7" s="3" t="s">
        <v>17</v>
      </c>
      <c r="K7" s="3" t="s">
        <v>17</v>
      </c>
      <c r="L7" s="3" t="s">
        <v>17</v>
      </c>
      <c r="M7" s="3" t="s">
        <v>17</v>
      </c>
      <c r="N7" s="3" t="s">
        <v>17</v>
      </c>
      <c r="O7" s="3" t="s">
        <v>17</v>
      </c>
      <c r="P7" s="3" t="s">
        <v>17</v>
      </c>
      <c r="Q7" s="3" t="s">
        <v>17</v>
      </c>
      <c r="R7" s="3" t="s">
        <v>17</v>
      </c>
      <c r="S7" s="3" t="s">
        <v>17</v>
      </c>
      <c r="T7" s="3" t="s">
        <v>17</v>
      </c>
      <c r="U7" s="3" t="s">
        <v>17</v>
      </c>
      <c r="V7" s="3" t="s">
        <v>17</v>
      </c>
      <c r="W7" s="3" t="s">
        <v>17</v>
      </c>
      <c r="X7" s="3" t="s">
        <v>17</v>
      </c>
      <c r="Y7" s="3" t="s">
        <v>17</v>
      </c>
      <c r="Z7" s="3" t="s">
        <v>17</v>
      </c>
      <c r="AA7" s="3" t="s">
        <v>17</v>
      </c>
      <c r="AB7" s="3" t="s">
        <v>17</v>
      </c>
      <c r="AC7" s="3" t="s">
        <v>17</v>
      </c>
      <c r="AD7" s="3" t="s">
        <v>17</v>
      </c>
      <c r="AE7" s="3" t="s">
        <v>17</v>
      </c>
    </row>
    <row r="8" spans="1:31" ht="12.75">
      <c r="A8" s="3">
        <v>6</v>
      </c>
      <c r="B8" s="16">
        <f aca="true" t="shared" si="0" ref="B8:B22">IF(COUNT(F8:AE8)&gt;0,AVERAGE(F8:AE8),"***")</f>
        <v>17.197490173909603</v>
      </c>
      <c r="C8" s="16">
        <f aca="true" t="shared" si="1" ref="C8:C22">IF(COUNT(F8:AE8)&gt;1,STDEV(F8:AE8),"***")</f>
        <v>13.066268105743386</v>
      </c>
      <c r="D8" s="16">
        <f aca="true" t="shared" si="2" ref="D8:D22">IF(C8&lt;&gt;"***",IF(B8&gt;C8,B8-C8,0),"***")</f>
        <v>4.131222068166217</v>
      </c>
      <c r="E8" s="16">
        <f aca="true" t="shared" si="3" ref="E8:E22">IF(C8&lt;&gt;"***",B8+C8,"***")</f>
        <v>30.26375827965299</v>
      </c>
      <c r="F8" s="42">
        <v>11.977273841577764</v>
      </c>
      <c r="G8" s="42">
        <v>3.8699134403072044</v>
      </c>
      <c r="H8" s="42">
        <v>3.855091955737202</v>
      </c>
      <c r="I8" s="42">
        <v>16.444748733267488</v>
      </c>
      <c r="J8" s="42">
        <v>7.337662305556718</v>
      </c>
      <c r="K8" s="42">
        <v>12.09956370752356</v>
      </c>
      <c r="L8" s="42">
        <v>50.4159442875194</v>
      </c>
      <c r="M8" s="42">
        <v>47.30278184989007</v>
      </c>
      <c r="N8" s="42">
        <v>32.43621013753649</v>
      </c>
      <c r="O8" s="42">
        <v>13.014640268698582</v>
      </c>
      <c r="P8" s="42">
        <v>37.571812877975454</v>
      </c>
      <c r="Q8" s="42">
        <v>6.9898595401757575</v>
      </c>
      <c r="R8" s="42">
        <v>26.79555518993731</v>
      </c>
      <c r="S8" s="42">
        <v>22.49916802088568</v>
      </c>
      <c r="T8" s="42">
        <v>21.963722918212067</v>
      </c>
      <c r="U8" s="42">
        <v>12.8902811681363</v>
      </c>
      <c r="V8" s="42">
        <v>5.204933095178512</v>
      </c>
      <c r="W8" s="42">
        <v>7.062219834912667</v>
      </c>
      <c r="X8" s="42">
        <v>6.137067505841691</v>
      </c>
      <c r="Y8" s="42">
        <v>6.17578138213872</v>
      </c>
      <c r="Z8" s="42">
        <v>17.884725437705704</v>
      </c>
      <c r="AA8" s="42">
        <v>17.36688289537962</v>
      </c>
      <c r="AB8" s="42">
        <v>10.446071960390212</v>
      </c>
      <c r="AC8" s="42">
        <v>13.754406982683902</v>
      </c>
      <c r="AD8" s="42">
        <v>29.48398079809672</v>
      </c>
      <c r="AE8" s="42">
        <v>6.1544443863850455</v>
      </c>
    </row>
    <row r="9" spans="1:31" ht="12.75">
      <c r="A9" s="3">
        <v>12</v>
      </c>
      <c r="B9" s="16">
        <f t="shared" si="0"/>
        <v>32.69424321778642</v>
      </c>
      <c r="C9" s="16">
        <f t="shared" si="1"/>
        <v>22.01512397132436</v>
      </c>
      <c r="D9" s="16">
        <f t="shared" si="2"/>
        <v>10.679119246462061</v>
      </c>
      <c r="E9" s="16">
        <f t="shared" si="3"/>
        <v>54.70936718911078</v>
      </c>
      <c r="F9" s="42">
        <v>23.226364910469087</v>
      </c>
      <c r="G9" s="42">
        <v>9.49748847000683</v>
      </c>
      <c r="H9" s="42">
        <v>22.52231684310549</v>
      </c>
      <c r="I9" s="42">
        <v>34.09555536096444</v>
      </c>
      <c r="J9" s="42">
        <v>20.44707208685189</v>
      </c>
      <c r="K9" s="42">
        <v>70.70530613639491</v>
      </c>
      <c r="L9" s="42">
        <v>60.59716281259964</v>
      </c>
      <c r="M9" s="42">
        <v>78.27436501965988</v>
      </c>
      <c r="N9" s="42">
        <v>68.03842815343941</v>
      </c>
      <c r="O9" s="42">
        <v>21.701597259027835</v>
      </c>
      <c r="P9" s="42">
        <v>62.39938347752934</v>
      </c>
      <c r="Q9" s="42">
        <v>35.245041865622085</v>
      </c>
      <c r="R9" s="42">
        <v>41.42627657138598</v>
      </c>
      <c r="S9" s="42">
        <v>34.814508677778335</v>
      </c>
      <c r="T9" s="42">
        <v>32.256871509610896</v>
      </c>
      <c r="U9" s="42">
        <v>22.816074845780477</v>
      </c>
      <c r="V9" s="42">
        <v>12.462205518820507</v>
      </c>
      <c r="W9" s="42">
        <v>7.023120533428429</v>
      </c>
      <c r="X9" s="42">
        <v>5.2167486002302095</v>
      </c>
      <c r="Y9" s="42">
        <v>28.985543778478135</v>
      </c>
      <c r="Z9" s="42">
        <v>29.62590801313143</v>
      </c>
      <c r="AA9" s="42">
        <v>26.435730413292728</v>
      </c>
      <c r="AB9" s="42">
        <v>6.62654658560056</v>
      </c>
      <c r="AC9" s="42">
        <v>4.60565298175205</v>
      </c>
      <c r="AD9" s="42">
        <v>58.31081001970014</v>
      </c>
      <c r="AE9" s="38" t="s">
        <v>45</v>
      </c>
    </row>
    <row r="10" spans="1:31" ht="12.75">
      <c r="A10" s="3">
        <v>18</v>
      </c>
      <c r="B10" s="16">
        <f t="shared" si="0"/>
        <v>47.72956120768681</v>
      </c>
      <c r="C10" s="16">
        <f t="shared" si="1"/>
        <v>28.207028801156266</v>
      </c>
      <c r="D10" s="16">
        <f t="shared" si="2"/>
        <v>19.52253240653054</v>
      </c>
      <c r="E10" s="16">
        <f t="shared" si="3"/>
        <v>75.93659000884307</v>
      </c>
      <c r="F10" s="42">
        <v>35.8236048279299</v>
      </c>
      <c r="G10" s="42">
        <v>30.498825381456154</v>
      </c>
      <c r="H10" s="42">
        <v>42.55384104178614</v>
      </c>
      <c r="I10" s="42">
        <v>58.57027524818075</v>
      </c>
      <c r="J10" s="42">
        <v>73.89901515258644</v>
      </c>
      <c r="K10" s="42">
        <v>88.88660412932148</v>
      </c>
      <c r="L10" s="42">
        <v>107.7527685934733</v>
      </c>
      <c r="M10" s="42">
        <v>115.84349175838776</v>
      </c>
      <c r="N10" s="42">
        <v>72.5462761759262</v>
      </c>
      <c r="O10" s="42">
        <v>32.211242008248284</v>
      </c>
      <c r="P10" s="42">
        <v>75.12490289717816</v>
      </c>
      <c r="Q10" s="42">
        <v>57.76144085291599</v>
      </c>
      <c r="R10" s="42">
        <v>38.58209596969271</v>
      </c>
      <c r="S10" s="42">
        <v>38.129900656054</v>
      </c>
      <c r="T10" s="42">
        <v>37.57608100544602</v>
      </c>
      <c r="U10" s="42">
        <v>24.748787018795404</v>
      </c>
      <c r="V10" s="42">
        <v>14.472433764381408</v>
      </c>
      <c r="W10" s="42">
        <v>13.036916289986172</v>
      </c>
      <c r="X10" s="42">
        <v>14.117576144479639</v>
      </c>
      <c r="Y10" s="42">
        <v>43.397687472190775</v>
      </c>
      <c r="Z10" s="42">
        <v>31.809516292854052</v>
      </c>
      <c r="AA10" s="42">
        <v>43.66514411716203</v>
      </c>
      <c r="AB10" s="42">
        <v>29.88474352724845</v>
      </c>
      <c r="AC10" s="42">
        <v>24.61629865880227</v>
      </c>
      <c r="AD10" s="38" t="s">
        <v>45</v>
      </c>
      <c r="AE10" s="38" t="s">
        <v>45</v>
      </c>
    </row>
    <row r="11" spans="1:31" ht="12.75">
      <c r="A11" s="3">
        <v>24</v>
      </c>
      <c r="B11" s="16">
        <f t="shared" si="0"/>
        <v>66.40909071206299</v>
      </c>
      <c r="C11" s="16">
        <f t="shared" si="1"/>
        <v>40.26124251194723</v>
      </c>
      <c r="D11" s="16">
        <f t="shared" si="2"/>
        <v>26.14784820011576</v>
      </c>
      <c r="E11" s="16">
        <f t="shared" si="3"/>
        <v>106.67033322401022</v>
      </c>
      <c r="F11" s="42">
        <v>60.93327265901068</v>
      </c>
      <c r="G11" s="42">
        <v>46.53496393296032</v>
      </c>
      <c r="H11" s="42">
        <v>68.38816799105798</v>
      </c>
      <c r="I11" s="42">
        <v>118.21290947540764</v>
      </c>
      <c r="J11" s="42">
        <v>99.3340675044566</v>
      </c>
      <c r="K11" s="42">
        <v>140.36718556594772</v>
      </c>
      <c r="L11" s="42">
        <v>156.90337482808985</v>
      </c>
      <c r="M11" s="42">
        <v>150.35753586427825</v>
      </c>
      <c r="N11" s="42">
        <v>87.17061295376467</v>
      </c>
      <c r="O11" s="42">
        <v>19.54855605129123</v>
      </c>
      <c r="P11" s="42">
        <v>70.13070369832069</v>
      </c>
      <c r="Q11" s="42">
        <v>58.73087051990154</v>
      </c>
      <c r="R11" s="42">
        <v>49.05462902687461</v>
      </c>
      <c r="S11" s="42">
        <v>45.19421074987788</v>
      </c>
      <c r="T11" s="42">
        <v>46.75956499284907</v>
      </c>
      <c r="U11" s="42">
        <v>32.352065598858296</v>
      </c>
      <c r="V11" s="42">
        <v>20.830531176816983</v>
      </c>
      <c r="W11" s="42">
        <v>35.54562104019128</v>
      </c>
      <c r="X11" s="42">
        <v>33.29968216157328</v>
      </c>
      <c r="Y11" s="42">
        <v>47.92715817218152</v>
      </c>
      <c r="Z11" s="42">
        <v>44.54258270279244</v>
      </c>
      <c r="AA11" s="42">
        <v>40.18548050825077</v>
      </c>
      <c r="AB11" s="42">
        <v>55.105339202695774</v>
      </c>
      <c r="AC11" s="38" t="s">
        <v>45</v>
      </c>
      <c r="AD11" s="38" t="s">
        <v>45</v>
      </c>
      <c r="AE11" s="38" t="s">
        <v>45</v>
      </c>
    </row>
    <row r="12" spans="1:31" ht="12.75">
      <c r="A12" s="3">
        <v>30</v>
      </c>
      <c r="B12" s="16">
        <f t="shared" si="0"/>
        <v>84.6646115264741</v>
      </c>
      <c r="C12" s="16">
        <f t="shared" si="1"/>
        <v>53.821611835180775</v>
      </c>
      <c r="D12" s="16">
        <f t="shared" si="2"/>
        <v>30.84299969129333</v>
      </c>
      <c r="E12" s="16">
        <f t="shared" si="3"/>
        <v>138.48622336165488</v>
      </c>
      <c r="F12" s="42">
        <v>82.36566618879964</v>
      </c>
      <c r="G12" s="42">
        <v>69.52651981807173</v>
      </c>
      <c r="H12" s="42">
        <v>127.10612045116028</v>
      </c>
      <c r="I12" s="42">
        <v>149.94580097373677</v>
      </c>
      <c r="J12" s="42">
        <v>154.66299362770124</v>
      </c>
      <c r="K12" s="42">
        <v>191.16756732768354</v>
      </c>
      <c r="L12" s="42">
        <v>167.78983758701239</v>
      </c>
      <c r="M12" s="42">
        <v>182.23182852622492</v>
      </c>
      <c r="N12" s="42">
        <v>105.15511989800234</v>
      </c>
      <c r="O12" s="42">
        <v>9.02225449538476</v>
      </c>
      <c r="P12" s="42">
        <v>87.13914929486681</v>
      </c>
      <c r="Q12" s="42">
        <v>72.04978047204472</v>
      </c>
      <c r="R12" s="42">
        <v>57.0424490335932</v>
      </c>
      <c r="S12" s="42">
        <v>56.87917169230447</v>
      </c>
      <c r="T12" s="42">
        <v>50.88398828133357</v>
      </c>
      <c r="U12" s="42">
        <v>32.82241076682079</v>
      </c>
      <c r="V12" s="42">
        <v>42.439982920338174</v>
      </c>
      <c r="W12" s="42">
        <v>50.316437429064656</v>
      </c>
      <c r="X12" s="42">
        <v>40.40382616266578</v>
      </c>
      <c r="Y12" s="42">
        <v>59.491983446194894</v>
      </c>
      <c r="Z12" s="42">
        <v>29.67167808590225</v>
      </c>
      <c r="AA12" s="42">
        <v>44.50688710352328</v>
      </c>
      <c r="AB12" s="38" t="s">
        <v>45</v>
      </c>
      <c r="AC12" s="38" t="s">
        <v>45</v>
      </c>
      <c r="AD12" s="38" t="s">
        <v>45</v>
      </c>
      <c r="AE12" s="38" t="s">
        <v>45</v>
      </c>
    </row>
    <row r="13" spans="1:31" ht="12.75">
      <c r="A13" s="3">
        <v>36</v>
      </c>
      <c r="B13" s="16">
        <f t="shared" si="0"/>
        <v>102.7314764613006</v>
      </c>
      <c r="C13" s="16">
        <f t="shared" si="1"/>
        <v>66.72542975566877</v>
      </c>
      <c r="D13" s="16">
        <f t="shared" si="2"/>
        <v>36.00604670563183</v>
      </c>
      <c r="E13" s="16">
        <f t="shared" si="3"/>
        <v>169.45690621696937</v>
      </c>
      <c r="F13" s="42">
        <v>105.29550356939731</v>
      </c>
      <c r="G13" s="42">
        <v>128.37180838018278</v>
      </c>
      <c r="H13" s="42">
        <v>160.93299112811417</v>
      </c>
      <c r="I13" s="42">
        <v>207.84785933233093</v>
      </c>
      <c r="J13" s="42">
        <v>208.66475514953186</v>
      </c>
      <c r="K13" s="42">
        <v>201.26422131089714</v>
      </c>
      <c r="L13" s="42">
        <v>187.99449022938</v>
      </c>
      <c r="M13" s="42">
        <v>184.45434626368314</v>
      </c>
      <c r="N13" s="42">
        <v>146.85228784157943</v>
      </c>
      <c r="O13" s="42">
        <v>18.223553726060217</v>
      </c>
      <c r="P13" s="42">
        <v>94.85294135237926</v>
      </c>
      <c r="Q13" s="42">
        <v>83.06638922177297</v>
      </c>
      <c r="R13" s="42">
        <v>57.62028342501781</v>
      </c>
      <c r="S13" s="42">
        <v>63.585096986857465</v>
      </c>
      <c r="T13" s="42">
        <v>54.41897949850189</v>
      </c>
      <c r="U13" s="42">
        <v>14.846079317421308</v>
      </c>
      <c r="V13" s="42">
        <v>51.85176998255596</v>
      </c>
      <c r="W13" s="42">
        <v>54.83952529756867</v>
      </c>
      <c r="X13" s="42">
        <v>59.370396545396474</v>
      </c>
      <c r="Y13" s="42">
        <v>50.08025450207302</v>
      </c>
      <c r="Z13" s="42">
        <v>22.92747262661164</v>
      </c>
      <c r="AA13" s="38" t="s">
        <v>45</v>
      </c>
      <c r="AB13" s="38" t="s">
        <v>45</v>
      </c>
      <c r="AC13" s="38" t="s">
        <v>45</v>
      </c>
      <c r="AD13" s="38" t="s">
        <v>45</v>
      </c>
      <c r="AE13" s="38" t="s">
        <v>45</v>
      </c>
    </row>
    <row r="14" spans="1:31" ht="12.75">
      <c r="A14" s="3">
        <v>42</v>
      </c>
      <c r="B14" s="16">
        <f t="shared" si="0"/>
        <v>123.38188946940281</v>
      </c>
      <c r="C14" s="16">
        <f t="shared" si="1"/>
        <v>78.80550951325613</v>
      </c>
      <c r="D14" s="16">
        <f t="shared" si="2"/>
        <v>44.57637995614668</v>
      </c>
      <c r="E14" s="16">
        <f t="shared" si="3"/>
        <v>202.18739898265892</v>
      </c>
      <c r="F14" s="42">
        <v>159.08337382626084</v>
      </c>
      <c r="G14" s="42">
        <v>158.39065744641448</v>
      </c>
      <c r="H14" s="42">
        <v>219.8466519881462</v>
      </c>
      <c r="I14" s="42">
        <v>263.0650611036571</v>
      </c>
      <c r="J14" s="42">
        <v>222.5370918675593</v>
      </c>
      <c r="K14" s="42">
        <v>220.64941668294045</v>
      </c>
      <c r="L14" s="42">
        <v>204.10340599437433</v>
      </c>
      <c r="M14" s="42">
        <v>206.62114556987868</v>
      </c>
      <c r="N14" s="42">
        <v>164.0207694785092</v>
      </c>
      <c r="O14" s="42">
        <v>14.076309023921855</v>
      </c>
      <c r="P14" s="42">
        <v>100.54864798234038</v>
      </c>
      <c r="Q14" s="42">
        <v>86.34085746764192</v>
      </c>
      <c r="R14" s="42">
        <v>64.13283669192158</v>
      </c>
      <c r="S14" s="42">
        <v>73.91955563418031</v>
      </c>
      <c r="T14" s="42">
        <v>74.84223398235176</v>
      </c>
      <c r="U14" s="42">
        <v>22.51980825353899</v>
      </c>
      <c r="V14" s="42">
        <v>55.2168369176188</v>
      </c>
      <c r="W14" s="42">
        <v>65.85242747870842</v>
      </c>
      <c r="X14" s="42">
        <v>43.64987395550758</v>
      </c>
      <c r="Y14" s="42">
        <v>48.220828042584436</v>
      </c>
      <c r="Z14" s="38" t="s">
        <v>45</v>
      </c>
      <c r="AA14" s="38" t="s">
        <v>45</v>
      </c>
      <c r="AB14" s="38" t="s">
        <v>45</v>
      </c>
      <c r="AC14" s="38" t="s">
        <v>45</v>
      </c>
      <c r="AD14" s="38" t="s">
        <v>45</v>
      </c>
      <c r="AE14" s="38" t="s">
        <v>45</v>
      </c>
    </row>
    <row r="15" spans="1:31" ht="12.75">
      <c r="A15" s="3">
        <v>48</v>
      </c>
      <c r="B15" s="16">
        <f t="shared" si="0"/>
        <v>145.48823523822037</v>
      </c>
      <c r="C15" s="16">
        <f t="shared" si="1"/>
        <v>92.30856305841911</v>
      </c>
      <c r="D15" s="16">
        <f t="shared" si="2"/>
        <v>53.17967217980126</v>
      </c>
      <c r="E15" s="16">
        <f t="shared" si="3"/>
        <v>237.79679829663948</v>
      </c>
      <c r="F15" s="42">
        <v>192.7574890317596</v>
      </c>
      <c r="G15" s="42">
        <v>214.92750516209477</v>
      </c>
      <c r="H15" s="42">
        <v>275.9112089600467</v>
      </c>
      <c r="I15" s="42">
        <v>277.13352492277306</v>
      </c>
      <c r="J15" s="42">
        <v>244.408600249214</v>
      </c>
      <c r="K15" s="42">
        <v>238.17869990341475</v>
      </c>
      <c r="L15" s="42">
        <v>246.21991910826057</v>
      </c>
      <c r="M15" s="42">
        <v>231.7329625974211</v>
      </c>
      <c r="N15" s="42">
        <v>188.89969114319402</v>
      </c>
      <c r="O15" s="42">
        <v>12.277183401692477</v>
      </c>
      <c r="P15" s="42">
        <v>109.90640505675519</v>
      </c>
      <c r="Q15" s="42">
        <v>95.26097530941136</v>
      </c>
      <c r="R15" s="42">
        <v>63.70962622609112</v>
      </c>
      <c r="S15" s="42">
        <v>97.40651165477992</v>
      </c>
      <c r="T15" s="42">
        <v>94.0153539358566</v>
      </c>
      <c r="U15" s="42">
        <v>36.9001038269732</v>
      </c>
      <c r="V15" s="42">
        <v>61.32218759386593</v>
      </c>
      <c r="W15" s="42">
        <v>57.64068755517365</v>
      </c>
      <c r="X15" s="42">
        <v>25.66783388740848</v>
      </c>
      <c r="Y15" s="38" t="s">
        <v>45</v>
      </c>
      <c r="Z15" s="38" t="s">
        <v>45</v>
      </c>
      <c r="AA15" s="38" t="s">
        <v>45</v>
      </c>
      <c r="AB15" s="38" t="s">
        <v>45</v>
      </c>
      <c r="AC15" s="38" t="s">
        <v>45</v>
      </c>
      <c r="AD15" s="38" t="s">
        <v>45</v>
      </c>
      <c r="AE15" s="38" t="s">
        <v>45</v>
      </c>
    </row>
    <row r="16" spans="1:31" ht="12.75">
      <c r="A16" s="3">
        <v>54</v>
      </c>
      <c r="B16" s="16">
        <f t="shared" si="0"/>
        <v>168.2561243253974</v>
      </c>
      <c r="C16" s="16">
        <f t="shared" si="1"/>
        <v>102.48833803312579</v>
      </c>
      <c r="D16" s="16">
        <f t="shared" si="2"/>
        <v>65.76778629227161</v>
      </c>
      <c r="E16" s="16">
        <f t="shared" si="3"/>
        <v>270.74446235852315</v>
      </c>
      <c r="F16" s="42">
        <v>250.51872849363411</v>
      </c>
      <c r="G16" s="42">
        <v>268.9817934094989</v>
      </c>
      <c r="H16" s="42">
        <v>291.00462005019807</v>
      </c>
      <c r="I16" s="42">
        <v>299.0718211913068</v>
      </c>
      <c r="J16" s="42">
        <v>261.2985018850232</v>
      </c>
      <c r="K16" s="42">
        <v>280.1888391625846</v>
      </c>
      <c r="L16" s="42">
        <v>266.74171830934847</v>
      </c>
      <c r="M16" s="42">
        <v>245.00604007496077</v>
      </c>
      <c r="N16" s="42">
        <v>214.0518897219129</v>
      </c>
      <c r="O16" s="42">
        <v>16.934980344867597</v>
      </c>
      <c r="P16" s="42">
        <v>108.09462297415473</v>
      </c>
      <c r="Q16" s="42">
        <v>96.89764722191781</v>
      </c>
      <c r="R16" s="42">
        <v>47.074049719102156</v>
      </c>
      <c r="S16" s="42">
        <v>104.04828408888056</v>
      </c>
      <c r="T16" s="42">
        <v>100.82629723682415</v>
      </c>
      <c r="U16" s="42">
        <v>61.8654824379885</v>
      </c>
      <c r="V16" s="42">
        <v>59.59675894423851</v>
      </c>
      <c r="W16" s="42">
        <v>56.408162590710546</v>
      </c>
      <c r="X16" s="38" t="s">
        <v>45</v>
      </c>
      <c r="Y16" s="38" t="s">
        <v>45</v>
      </c>
      <c r="Z16" s="38" t="s">
        <v>45</v>
      </c>
      <c r="AA16" s="38" t="s">
        <v>45</v>
      </c>
      <c r="AB16" s="38" t="s">
        <v>45</v>
      </c>
      <c r="AC16" s="38" t="s">
        <v>45</v>
      </c>
      <c r="AD16" s="38" t="s">
        <v>45</v>
      </c>
      <c r="AE16" s="38" t="s">
        <v>45</v>
      </c>
    </row>
    <row r="17" spans="1:31" ht="12.75">
      <c r="A17" s="3">
        <v>60</v>
      </c>
      <c r="B17" s="16">
        <f t="shared" si="0"/>
        <v>188.5284563536308</v>
      </c>
      <c r="C17" s="16">
        <f t="shared" si="1"/>
        <v>114.35123147392419</v>
      </c>
      <c r="D17" s="16">
        <f t="shared" si="2"/>
        <v>74.1772248797066</v>
      </c>
      <c r="E17" s="16">
        <f t="shared" si="3"/>
        <v>302.87968782755496</v>
      </c>
      <c r="F17" s="42">
        <v>305.71116223214005</v>
      </c>
      <c r="G17" s="42">
        <v>281.89500111437405</v>
      </c>
      <c r="H17" s="42">
        <v>313.62672371524684</v>
      </c>
      <c r="I17" s="42">
        <v>316.52621590862384</v>
      </c>
      <c r="J17" s="42">
        <v>303.6898165779949</v>
      </c>
      <c r="K17" s="42">
        <v>299.9092330965601</v>
      </c>
      <c r="L17" s="42">
        <v>290.81375583458913</v>
      </c>
      <c r="M17" s="42">
        <v>260.1361693950525</v>
      </c>
      <c r="N17" s="42">
        <v>233.49963353558385</v>
      </c>
      <c r="O17" s="42">
        <v>15.55630923938655</v>
      </c>
      <c r="P17" s="42">
        <v>107.57321859194636</v>
      </c>
      <c r="Q17" s="42">
        <v>80.34378693709513</v>
      </c>
      <c r="R17" s="42">
        <v>56.13853651869616</v>
      </c>
      <c r="S17" s="42">
        <v>108.581318852526</v>
      </c>
      <c r="T17" s="42">
        <v>112.85254636219737</v>
      </c>
      <c r="U17" s="42">
        <v>51.54880321838478</v>
      </c>
      <c r="V17" s="42">
        <v>66.58152688132557</v>
      </c>
      <c r="W17" s="38" t="s">
        <v>45</v>
      </c>
      <c r="X17" s="38" t="s">
        <v>45</v>
      </c>
      <c r="Y17" s="38" t="s">
        <v>45</v>
      </c>
      <c r="Z17" s="38" t="s">
        <v>45</v>
      </c>
      <c r="AA17" s="38" t="s">
        <v>45</v>
      </c>
      <c r="AB17" s="38" t="s">
        <v>45</v>
      </c>
      <c r="AC17" s="38" t="s">
        <v>45</v>
      </c>
      <c r="AD17" s="38" t="s">
        <v>45</v>
      </c>
      <c r="AE17" s="38" t="s">
        <v>45</v>
      </c>
    </row>
    <row r="18" spans="1:31" ht="12.75">
      <c r="A18" s="3">
        <v>66</v>
      </c>
      <c r="B18" s="16">
        <f t="shared" si="0"/>
        <v>209.9611799244285</v>
      </c>
      <c r="C18" s="16">
        <f t="shared" si="1"/>
        <v>124.44521597469826</v>
      </c>
      <c r="D18" s="16">
        <f t="shared" si="2"/>
        <v>85.51596394973025</v>
      </c>
      <c r="E18" s="16">
        <f t="shared" si="3"/>
        <v>334.4063958991268</v>
      </c>
      <c r="F18" s="42">
        <v>320.3252770187453</v>
      </c>
      <c r="G18" s="42">
        <v>303.0904557981582</v>
      </c>
      <c r="H18" s="42">
        <v>331.0090162814437</v>
      </c>
      <c r="I18" s="42">
        <v>359.150013210459</v>
      </c>
      <c r="J18" s="42">
        <v>324.7338694529091</v>
      </c>
      <c r="K18" s="42">
        <v>324.0404459739329</v>
      </c>
      <c r="L18" s="42">
        <v>315.77653854679915</v>
      </c>
      <c r="M18" s="42">
        <v>278.2269501796601</v>
      </c>
      <c r="N18" s="42">
        <v>255.3443559127852</v>
      </c>
      <c r="O18" s="42">
        <v>20.016864364696335</v>
      </c>
      <c r="P18" s="42">
        <v>124.94595161427232</v>
      </c>
      <c r="Q18" s="42">
        <v>78.5900135967127</v>
      </c>
      <c r="R18" s="42">
        <v>69.83069302609667</v>
      </c>
      <c r="S18" s="42">
        <v>108.87562586933723</v>
      </c>
      <c r="T18" s="42">
        <v>106.90019378601852</v>
      </c>
      <c r="U18" s="42">
        <v>38.522614158830024</v>
      </c>
      <c r="V18" s="38" t="s">
        <v>45</v>
      </c>
      <c r="W18" s="38" t="s">
        <v>45</v>
      </c>
      <c r="X18" s="38" t="s">
        <v>45</v>
      </c>
      <c r="Y18" s="38" t="s">
        <v>45</v>
      </c>
      <c r="Z18" s="38" t="s">
        <v>45</v>
      </c>
      <c r="AA18" s="38" t="s">
        <v>45</v>
      </c>
      <c r="AB18" s="38" t="s">
        <v>45</v>
      </c>
      <c r="AC18" s="38" t="s">
        <v>45</v>
      </c>
      <c r="AD18" s="38" t="s">
        <v>45</v>
      </c>
      <c r="AE18" s="38" t="s">
        <v>45</v>
      </c>
    </row>
    <row r="19" spans="1:31" ht="12.75">
      <c r="A19" s="3">
        <v>72</v>
      </c>
      <c r="B19" s="16">
        <f t="shared" si="0"/>
        <v>240.3984581151563</v>
      </c>
      <c r="C19" s="16">
        <f t="shared" si="1"/>
        <v>124.32682204621928</v>
      </c>
      <c r="D19" s="16">
        <f t="shared" si="2"/>
        <v>116.07163606893702</v>
      </c>
      <c r="E19" s="16">
        <f t="shared" si="3"/>
        <v>364.72528016137557</v>
      </c>
      <c r="F19" s="42">
        <v>342.49892747394046</v>
      </c>
      <c r="G19" s="42">
        <v>320.5998177109558</v>
      </c>
      <c r="H19" s="42">
        <v>373.76727244968544</v>
      </c>
      <c r="I19" s="42">
        <v>380.493067612219</v>
      </c>
      <c r="J19" s="42">
        <v>348.7793474823406</v>
      </c>
      <c r="K19" s="42">
        <v>349.04110834488245</v>
      </c>
      <c r="L19" s="42">
        <v>336.39746892673884</v>
      </c>
      <c r="M19" s="42">
        <v>291.0711206958296</v>
      </c>
      <c r="N19" s="42">
        <v>269.46902377122257</v>
      </c>
      <c r="O19" s="42">
        <v>40.825837109118616</v>
      </c>
      <c r="P19" s="42">
        <v>143.8850103324896</v>
      </c>
      <c r="Q19" s="42">
        <v>90.83976065373773</v>
      </c>
      <c r="R19" s="42">
        <v>93.50962946434822</v>
      </c>
      <c r="S19" s="42">
        <v>119.32417996562287</v>
      </c>
      <c r="T19" s="42">
        <v>105.47529973421292</v>
      </c>
      <c r="U19" s="38" t="s">
        <v>45</v>
      </c>
      <c r="V19" s="38" t="s">
        <v>45</v>
      </c>
      <c r="W19" s="38" t="s">
        <v>45</v>
      </c>
      <c r="X19" s="38" t="s">
        <v>45</v>
      </c>
      <c r="Y19" s="38" t="s">
        <v>45</v>
      </c>
      <c r="Z19" s="38" t="s">
        <v>45</v>
      </c>
      <c r="AA19" s="38" t="s">
        <v>45</v>
      </c>
      <c r="AB19" s="38" t="s">
        <v>45</v>
      </c>
      <c r="AC19" s="38" t="s">
        <v>45</v>
      </c>
      <c r="AD19" s="38" t="s">
        <v>45</v>
      </c>
      <c r="AE19" s="38" t="s">
        <v>45</v>
      </c>
    </row>
    <row r="20" spans="1:31" ht="12.75">
      <c r="A20" s="3">
        <v>78</v>
      </c>
      <c r="B20" s="16">
        <f t="shared" si="0"/>
        <v>267.17784383629794</v>
      </c>
      <c r="C20" s="16">
        <f t="shared" si="1"/>
        <v>129.73491959924107</v>
      </c>
      <c r="D20" s="16">
        <f t="shared" si="2"/>
        <v>137.44292423705687</v>
      </c>
      <c r="E20" s="16">
        <f t="shared" si="3"/>
        <v>396.912763435539</v>
      </c>
      <c r="F20" s="42">
        <v>359.4317122476393</v>
      </c>
      <c r="G20" s="42">
        <v>363.12601128342504</v>
      </c>
      <c r="H20" s="42">
        <v>395.51673010824555</v>
      </c>
      <c r="I20" s="42">
        <v>404.8367534474621</v>
      </c>
      <c r="J20" s="42">
        <v>373.7396000222657</v>
      </c>
      <c r="K20" s="42">
        <v>369.60900180414956</v>
      </c>
      <c r="L20" s="42">
        <v>359.7344036275647</v>
      </c>
      <c r="M20" s="42">
        <v>311.1226496232407</v>
      </c>
      <c r="N20" s="42">
        <v>264.3791659022921</v>
      </c>
      <c r="O20" s="42">
        <v>51.02475709140044</v>
      </c>
      <c r="P20" s="42">
        <v>150.11403785348313</v>
      </c>
      <c r="Q20" s="42">
        <v>116.81051194056462</v>
      </c>
      <c r="R20" s="42">
        <v>86.07186811537308</v>
      </c>
      <c r="S20" s="42">
        <v>134.97261064106596</v>
      </c>
      <c r="T20" s="38" t="s">
        <v>45</v>
      </c>
      <c r="U20" s="38" t="s">
        <v>45</v>
      </c>
      <c r="V20" s="38" t="s">
        <v>45</v>
      </c>
      <c r="W20" s="38" t="s">
        <v>45</v>
      </c>
      <c r="X20" s="38" t="s">
        <v>45</v>
      </c>
      <c r="Y20" s="38" t="s">
        <v>45</v>
      </c>
      <c r="Z20" s="38" t="s">
        <v>45</v>
      </c>
      <c r="AA20" s="38" t="s">
        <v>45</v>
      </c>
      <c r="AB20" s="38" t="s">
        <v>45</v>
      </c>
      <c r="AC20" s="38" t="s">
        <v>45</v>
      </c>
      <c r="AD20" s="38" t="s">
        <v>45</v>
      </c>
      <c r="AE20" s="38" t="s">
        <v>45</v>
      </c>
    </row>
    <row r="21" spans="1:31" ht="12.75">
      <c r="A21" s="3">
        <v>84</v>
      </c>
      <c r="B21" s="16">
        <f t="shared" si="0"/>
        <v>292.7828373048434</v>
      </c>
      <c r="C21" s="16">
        <f t="shared" si="1"/>
        <v>140.94638355309544</v>
      </c>
      <c r="D21" s="16">
        <f t="shared" si="2"/>
        <v>151.83645375174794</v>
      </c>
      <c r="E21" s="16">
        <f t="shared" si="3"/>
        <v>433.7292208579388</v>
      </c>
      <c r="F21" s="42">
        <v>401.92673130929774</v>
      </c>
      <c r="G21" s="42">
        <v>384.19376850021524</v>
      </c>
      <c r="H21" s="42">
        <v>419.8875737720418</v>
      </c>
      <c r="I21" s="42">
        <v>430.08565930350574</v>
      </c>
      <c r="J21" s="42">
        <v>394.5899352801899</v>
      </c>
      <c r="K21" s="42">
        <v>393.1979793860185</v>
      </c>
      <c r="L21" s="42">
        <v>378.6225639760601</v>
      </c>
      <c r="M21" s="42">
        <v>340.31608442896413</v>
      </c>
      <c r="N21" s="42">
        <v>252.47785390028716</v>
      </c>
      <c r="O21" s="42">
        <v>53.67089196650459</v>
      </c>
      <c r="P21" s="42">
        <v>161.4356989603718</v>
      </c>
      <c r="Q21" s="42">
        <v>120.44967441281756</v>
      </c>
      <c r="R21" s="42">
        <v>75.32246976668965</v>
      </c>
      <c r="S21" s="38" t="s">
        <v>45</v>
      </c>
      <c r="T21" s="38" t="s">
        <v>45</v>
      </c>
      <c r="U21" s="38" t="s">
        <v>45</v>
      </c>
      <c r="V21" s="38" t="s">
        <v>45</v>
      </c>
      <c r="W21" s="38" t="s">
        <v>45</v>
      </c>
      <c r="X21" s="38" t="s">
        <v>45</v>
      </c>
      <c r="Y21" s="38" t="s">
        <v>45</v>
      </c>
      <c r="Z21" s="38" t="s">
        <v>45</v>
      </c>
      <c r="AA21" s="38" t="s">
        <v>45</v>
      </c>
      <c r="AB21" s="38" t="s">
        <v>45</v>
      </c>
      <c r="AC21" s="38" t="s">
        <v>45</v>
      </c>
      <c r="AD21" s="38" t="s">
        <v>45</v>
      </c>
      <c r="AE21" s="38" t="s">
        <v>45</v>
      </c>
    </row>
    <row r="22" spans="1:31" ht="12.75">
      <c r="A22" s="3">
        <v>90</v>
      </c>
      <c r="B22" s="16">
        <f t="shared" si="0"/>
        <v>323.20701048256973</v>
      </c>
      <c r="C22" s="16">
        <f t="shared" si="1"/>
        <v>139.08333418968232</v>
      </c>
      <c r="D22" s="16">
        <f t="shared" si="2"/>
        <v>184.1236762928874</v>
      </c>
      <c r="E22" s="16">
        <f t="shared" si="3"/>
        <v>462.29034467225205</v>
      </c>
      <c r="F22" s="42">
        <v>423.5756327601206</v>
      </c>
      <c r="G22" s="42">
        <v>408.56539484513263</v>
      </c>
      <c r="H22" s="42">
        <v>445.1631400087553</v>
      </c>
      <c r="I22" s="42">
        <v>451.27246446456945</v>
      </c>
      <c r="J22" s="42">
        <v>417.82157928186473</v>
      </c>
      <c r="K22" s="42">
        <v>412.2359040433207</v>
      </c>
      <c r="L22" s="42">
        <v>382.47816773902423</v>
      </c>
      <c r="M22" s="42">
        <v>348.2558318427777</v>
      </c>
      <c r="N22" s="42">
        <v>252.8933789025376</v>
      </c>
      <c r="O22" s="42">
        <v>61.46637054717934</v>
      </c>
      <c r="P22" s="42">
        <v>154.93449163971823</v>
      </c>
      <c r="Q22" s="42">
        <v>119.82176971583617</v>
      </c>
      <c r="R22" s="38" t="s">
        <v>45</v>
      </c>
      <c r="S22" s="38" t="s">
        <v>45</v>
      </c>
      <c r="T22" s="38" t="s">
        <v>45</v>
      </c>
      <c r="U22" s="38" t="s">
        <v>45</v>
      </c>
      <c r="V22" s="38" t="s">
        <v>45</v>
      </c>
      <c r="W22" s="38" t="s">
        <v>45</v>
      </c>
      <c r="X22" s="38" t="s">
        <v>45</v>
      </c>
      <c r="Y22" s="38" t="s">
        <v>45</v>
      </c>
      <c r="Z22" s="38" t="s">
        <v>45</v>
      </c>
      <c r="AA22" s="38" t="s">
        <v>45</v>
      </c>
      <c r="AB22" s="38" t="s">
        <v>45</v>
      </c>
      <c r="AC22" s="38" t="s">
        <v>45</v>
      </c>
      <c r="AD22" s="38" t="s">
        <v>45</v>
      </c>
      <c r="AE22" s="38" t="s">
        <v>45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C7"/>
  <sheetViews>
    <sheetView zoomScale="89" zoomScaleNormal="89" workbookViewId="0" topLeftCell="A19">
      <selection activeCell="A1" sqref="A1"/>
    </sheetView>
  </sheetViews>
  <sheetFormatPr defaultColWidth="11.00390625" defaultRowHeight="12.75"/>
  <sheetData>
    <row r="1" spans="1:3" ht="12.75">
      <c r="A1" t="s">
        <v>51</v>
      </c>
      <c r="B1" s="4"/>
      <c r="C1" s="4" t="s">
        <v>36</v>
      </c>
    </row>
    <row r="2" spans="2:3" ht="12.75">
      <c r="B2" s="4" t="s">
        <v>38</v>
      </c>
      <c r="C2" s="4">
        <v>40</v>
      </c>
    </row>
    <row r="3" spans="2:3" ht="12.75">
      <c r="B3" s="4" t="s">
        <v>39</v>
      </c>
      <c r="C3" s="4">
        <v>25</v>
      </c>
    </row>
    <row r="4" spans="2:3" ht="12.75">
      <c r="B4" s="4"/>
      <c r="C4" s="4"/>
    </row>
    <row r="5" spans="1:3" ht="12.75">
      <c r="A5" t="s">
        <v>37</v>
      </c>
      <c r="B5" s="4"/>
      <c r="C5" s="4" t="s">
        <v>36</v>
      </c>
    </row>
    <row r="6" spans="2:3" ht="12.75">
      <c r="B6" s="4" t="s">
        <v>34</v>
      </c>
      <c r="C6" s="4">
        <v>35</v>
      </c>
    </row>
    <row r="7" spans="2:3" ht="12.75">
      <c r="B7" s="4" t="s">
        <v>40</v>
      </c>
      <c r="C7" s="4">
        <v>-100</v>
      </c>
    </row>
  </sheetData>
  <printOptions/>
  <pageMargins left="0.75" right="0.75" top="1" bottom="1" header="0.5" footer="0.5"/>
  <pageSetup fitToHeight="1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47"/>
  <sheetViews>
    <sheetView workbookViewId="0" topLeftCell="A10">
      <selection activeCell="I12" sqref="I12:J43"/>
    </sheetView>
  </sheetViews>
  <sheetFormatPr defaultColWidth="11.00390625" defaultRowHeight="12.75"/>
  <sheetData>
    <row r="1" spans="1:3" ht="12.75">
      <c r="A1" t="s">
        <v>32</v>
      </c>
      <c r="C1" t="s">
        <v>33</v>
      </c>
    </row>
    <row r="2" spans="1:8" ht="13.5">
      <c r="A2" s="26">
        <v>1</v>
      </c>
      <c r="B2" s="26">
        <v>11</v>
      </c>
      <c r="C2" s="26">
        <v>-30</v>
      </c>
      <c r="D2" s="26" t="s">
        <v>157</v>
      </c>
      <c r="E2" s="26">
        <v>25</v>
      </c>
      <c r="F2" s="26" t="s">
        <v>158</v>
      </c>
      <c r="G2" s="26" t="s">
        <v>159</v>
      </c>
      <c r="H2" s="26" t="s">
        <v>160</v>
      </c>
    </row>
    <row r="3" spans="1:7" ht="13.5">
      <c r="A3" s="26">
        <v>2</v>
      </c>
      <c r="B3" s="26">
        <v>10.9</v>
      </c>
      <c r="C3" s="26">
        <v>-32.2</v>
      </c>
      <c r="D3" s="26" t="s">
        <v>161</v>
      </c>
      <c r="E3" s="26">
        <v>25</v>
      </c>
      <c r="F3" s="26" t="s">
        <v>158</v>
      </c>
      <c r="G3" s="26" t="s">
        <v>162</v>
      </c>
    </row>
    <row r="4" spans="1:7" ht="13.5">
      <c r="A4" s="26">
        <v>3</v>
      </c>
      <c r="B4" s="26">
        <v>10.8</v>
      </c>
      <c r="C4" s="26">
        <v>-34.3</v>
      </c>
      <c r="D4" s="26" t="s">
        <v>163</v>
      </c>
      <c r="E4" s="26">
        <v>30</v>
      </c>
      <c r="F4" s="26">
        <v>1010</v>
      </c>
      <c r="G4" s="26" t="s">
        <v>162</v>
      </c>
    </row>
    <row r="5" spans="1:7" ht="13.5">
      <c r="A5" s="26">
        <v>4</v>
      </c>
      <c r="B5" s="26">
        <v>10.7</v>
      </c>
      <c r="C5" s="26">
        <v>-36.4</v>
      </c>
      <c r="D5" s="26" t="s">
        <v>164</v>
      </c>
      <c r="E5" s="26">
        <v>30</v>
      </c>
      <c r="F5" s="26">
        <v>1009</v>
      </c>
      <c r="G5" s="26" t="s">
        <v>162</v>
      </c>
    </row>
    <row r="6" spans="1:7" ht="13.5">
      <c r="A6" s="26">
        <v>5</v>
      </c>
      <c r="B6" s="26">
        <v>10.7</v>
      </c>
      <c r="C6" s="26">
        <v>-38.6</v>
      </c>
      <c r="D6" s="26" t="s">
        <v>165</v>
      </c>
      <c r="E6" s="26">
        <v>30</v>
      </c>
      <c r="F6" s="26">
        <v>1008</v>
      </c>
      <c r="G6" s="26" t="s">
        <v>162</v>
      </c>
    </row>
    <row r="7" spans="1:7" ht="13.5">
      <c r="A7" s="26">
        <v>6</v>
      </c>
      <c r="B7" s="26">
        <v>10.7</v>
      </c>
      <c r="C7" s="26">
        <v>-40.7</v>
      </c>
      <c r="D7" s="26" t="s">
        <v>166</v>
      </c>
      <c r="E7" s="26">
        <v>30</v>
      </c>
      <c r="F7" s="26">
        <v>1006</v>
      </c>
      <c r="G7" s="26" t="s">
        <v>162</v>
      </c>
    </row>
    <row r="8" spans="1:8" ht="13.5">
      <c r="A8" s="26">
        <v>7</v>
      </c>
      <c r="B8" s="26">
        <v>11</v>
      </c>
      <c r="C8" s="26">
        <v>-42.8</v>
      </c>
      <c r="D8" s="26" t="s">
        <v>167</v>
      </c>
      <c r="E8" s="26">
        <v>35</v>
      </c>
      <c r="F8" s="26">
        <v>1005</v>
      </c>
      <c r="G8" s="26" t="s">
        <v>159</v>
      </c>
      <c r="H8" s="26" t="s">
        <v>168</v>
      </c>
    </row>
    <row r="9" spans="1:8" ht="13.5">
      <c r="A9" s="26">
        <v>8</v>
      </c>
      <c r="B9" s="26">
        <v>11.4</v>
      </c>
      <c r="C9" s="26">
        <v>-44.8</v>
      </c>
      <c r="D9" s="26" t="s">
        <v>169</v>
      </c>
      <c r="E9" s="26">
        <v>45</v>
      </c>
      <c r="F9" s="26">
        <v>1000</v>
      </c>
      <c r="G9" s="26" t="s">
        <v>159</v>
      </c>
      <c r="H9" s="26" t="s">
        <v>168</v>
      </c>
    </row>
    <row r="10" spans="1:8" ht="13.5">
      <c r="A10" s="26">
        <v>9</v>
      </c>
      <c r="B10" s="26">
        <v>11.9</v>
      </c>
      <c r="C10" s="26">
        <v>-46.9</v>
      </c>
      <c r="D10" s="26" t="s">
        <v>170</v>
      </c>
      <c r="E10" s="26">
        <v>55</v>
      </c>
      <c r="F10" s="26">
        <v>995</v>
      </c>
      <c r="G10" s="26" t="s">
        <v>159</v>
      </c>
      <c r="H10" s="26" t="s">
        <v>168</v>
      </c>
    </row>
    <row r="11" spans="1:8" ht="13.5">
      <c r="A11" s="26">
        <v>10</v>
      </c>
      <c r="B11" s="26">
        <v>12.3</v>
      </c>
      <c r="C11" s="26">
        <v>-49.1</v>
      </c>
      <c r="D11" s="26" t="s">
        <v>171</v>
      </c>
      <c r="E11" s="26">
        <v>60</v>
      </c>
      <c r="F11" s="26">
        <v>990</v>
      </c>
      <c r="G11" s="26" t="s">
        <v>159</v>
      </c>
      <c r="H11" s="26" t="s">
        <v>168</v>
      </c>
    </row>
    <row r="12" spans="1:10" ht="13.5">
      <c r="A12" s="26">
        <v>11</v>
      </c>
      <c r="B12" s="26">
        <v>12.4</v>
      </c>
      <c r="C12" s="26">
        <v>-51.4</v>
      </c>
      <c r="D12" s="26" t="s">
        <v>172</v>
      </c>
      <c r="E12" s="26">
        <v>65</v>
      </c>
      <c r="F12" s="26">
        <v>985</v>
      </c>
      <c r="G12" s="26" t="s">
        <v>173</v>
      </c>
      <c r="I12" s="26">
        <v>12.4</v>
      </c>
      <c r="J12">
        <v>51.4</v>
      </c>
    </row>
    <row r="13" spans="1:10" ht="13.5">
      <c r="A13" s="26">
        <v>12</v>
      </c>
      <c r="B13" s="26">
        <v>12.6</v>
      </c>
      <c r="C13" s="26">
        <v>-53.6</v>
      </c>
      <c r="D13" s="26" t="s">
        <v>174</v>
      </c>
      <c r="E13" s="26">
        <v>70</v>
      </c>
      <c r="F13" s="26">
        <v>980</v>
      </c>
      <c r="G13" s="26" t="s">
        <v>173</v>
      </c>
      <c r="I13" s="26">
        <v>12.6</v>
      </c>
      <c r="J13">
        <v>53.6</v>
      </c>
    </row>
    <row r="14" spans="1:10" ht="13.5">
      <c r="A14" s="26">
        <v>13</v>
      </c>
      <c r="B14" s="26">
        <v>12.8</v>
      </c>
      <c r="C14" s="26">
        <v>-55.6</v>
      </c>
      <c r="D14" s="26" t="s">
        <v>175</v>
      </c>
      <c r="E14" s="26">
        <v>80</v>
      </c>
      <c r="F14" s="26">
        <v>975</v>
      </c>
      <c r="G14" s="26" t="s">
        <v>173</v>
      </c>
      <c r="I14" s="26">
        <v>12.8</v>
      </c>
      <c r="J14">
        <v>55.6</v>
      </c>
    </row>
    <row r="15" spans="1:10" ht="13.5">
      <c r="A15" s="26">
        <v>14</v>
      </c>
      <c r="B15" s="26">
        <v>12.9</v>
      </c>
      <c r="C15" s="26">
        <v>-57.5</v>
      </c>
      <c r="D15" s="26" t="s">
        <v>176</v>
      </c>
      <c r="E15" s="26">
        <v>95</v>
      </c>
      <c r="F15" s="26">
        <v>965</v>
      </c>
      <c r="G15" s="26" t="s">
        <v>177</v>
      </c>
      <c r="I15" s="26">
        <v>12.9</v>
      </c>
      <c r="J15">
        <v>57.5</v>
      </c>
    </row>
    <row r="16" spans="1:10" ht="13.5">
      <c r="A16" s="26">
        <v>15</v>
      </c>
      <c r="B16" s="26">
        <v>13.3</v>
      </c>
      <c r="C16" s="26">
        <v>-59.1</v>
      </c>
      <c r="D16" s="26" t="s">
        <v>178</v>
      </c>
      <c r="E16" s="26">
        <v>110</v>
      </c>
      <c r="F16" s="26">
        <v>950</v>
      </c>
      <c r="G16" s="26" t="s">
        <v>179</v>
      </c>
      <c r="I16" s="26">
        <v>13.3</v>
      </c>
      <c r="J16">
        <v>59.1</v>
      </c>
    </row>
    <row r="17" spans="1:10" ht="13.5">
      <c r="A17" s="26">
        <v>16</v>
      </c>
      <c r="B17" s="26">
        <v>13.6</v>
      </c>
      <c r="C17" s="26">
        <v>-61</v>
      </c>
      <c r="D17" s="26" t="s">
        <v>180</v>
      </c>
      <c r="E17" s="26">
        <v>115</v>
      </c>
      <c r="F17" s="26">
        <v>948</v>
      </c>
      <c r="G17" s="26" t="s">
        <v>181</v>
      </c>
      <c r="I17" s="26">
        <v>13.6</v>
      </c>
      <c r="J17">
        <v>61</v>
      </c>
    </row>
    <row r="18" spans="1:10" ht="13.5">
      <c r="A18" s="26">
        <v>17</v>
      </c>
      <c r="B18" s="26">
        <v>14</v>
      </c>
      <c r="C18" s="26">
        <v>-63</v>
      </c>
      <c r="D18" s="26" t="s">
        <v>182</v>
      </c>
      <c r="E18" s="26">
        <v>125</v>
      </c>
      <c r="F18" s="26">
        <v>945</v>
      </c>
      <c r="G18" s="26" t="s">
        <v>181</v>
      </c>
      <c r="I18" s="26">
        <v>14</v>
      </c>
      <c r="J18">
        <v>63</v>
      </c>
    </row>
    <row r="19" spans="1:10" ht="13.5">
      <c r="A19" s="26">
        <v>18</v>
      </c>
      <c r="B19" s="26">
        <v>14.4</v>
      </c>
      <c r="C19" s="26">
        <v>-64.9</v>
      </c>
      <c r="D19" s="26" t="s">
        <v>183</v>
      </c>
      <c r="E19" s="26">
        <v>130</v>
      </c>
      <c r="F19" s="26">
        <v>930</v>
      </c>
      <c r="G19" s="26" t="s">
        <v>181</v>
      </c>
      <c r="I19" s="26">
        <v>14.4</v>
      </c>
      <c r="J19">
        <v>64.9</v>
      </c>
    </row>
    <row r="20" spans="1:10" ht="13.5">
      <c r="A20" s="26">
        <v>19</v>
      </c>
      <c r="B20" s="26">
        <v>14.8</v>
      </c>
      <c r="C20" s="26">
        <v>-66.7</v>
      </c>
      <c r="D20" s="26" t="s">
        <v>184</v>
      </c>
      <c r="E20" s="26">
        <v>140</v>
      </c>
      <c r="F20" s="26">
        <v>911</v>
      </c>
      <c r="G20" s="26" t="s">
        <v>185</v>
      </c>
      <c r="I20" s="26">
        <v>14.8</v>
      </c>
      <c r="J20">
        <v>66.7</v>
      </c>
    </row>
    <row r="21" spans="1:10" ht="13.5">
      <c r="A21" s="26">
        <v>20</v>
      </c>
      <c r="B21" s="26">
        <v>15.4</v>
      </c>
      <c r="C21" s="26">
        <v>-68.6</v>
      </c>
      <c r="D21" s="26" t="s">
        <v>186</v>
      </c>
      <c r="E21" s="26">
        <v>145</v>
      </c>
      <c r="F21" s="26">
        <v>916</v>
      </c>
      <c r="G21" s="26" t="s">
        <v>185</v>
      </c>
      <c r="I21" s="26">
        <v>15.4</v>
      </c>
      <c r="J21">
        <v>68.6</v>
      </c>
    </row>
    <row r="22" spans="1:10" ht="13.5">
      <c r="A22" s="26">
        <v>21</v>
      </c>
      <c r="B22" s="26">
        <v>15.9</v>
      </c>
      <c r="C22" s="26">
        <v>-70.5</v>
      </c>
      <c r="D22" s="26" t="s">
        <v>187</v>
      </c>
      <c r="E22" s="26">
        <v>155</v>
      </c>
      <c r="F22" s="26">
        <v>932</v>
      </c>
      <c r="G22" s="26" t="s">
        <v>185</v>
      </c>
      <c r="I22" s="26">
        <v>15.9</v>
      </c>
      <c r="J22">
        <v>70.5</v>
      </c>
    </row>
    <row r="23" spans="1:10" ht="13.5">
      <c r="A23" s="26">
        <v>22</v>
      </c>
      <c r="B23" s="26">
        <v>16.5</v>
      </c>
      <c r="C23" s="26">
        <v>-72.3</v>
      </c>
      <c r="D23" s="26" t="s">
        <v>188</v>
      </c>
      <c r="E23" s="26">
        <v>150</v>
      </c>
      <c r="F23" s="26">
        <v>940</v>
      </c>
      <c r="G23" s="26" t="s">
        <v>185</v>
      </c>
      <c r="I23" s="26">
        <v>16.5</v>
      </c>
      <c r="J23">
        <v>72.3</v>
      </c>
    </row>
    <row r="24" spans="1:10" ht="13.5">
      <c r="A24" s="26">
        <v>23</v>
      </c>
      <c r="B24" s="26">
        <v>17.8</v>
      </c>
      <c r="C24" s="26">
        <v>-73.8</v>
      </c>
      <c r="D24" s="26" t="s">
        <v>189</v>
      </c>
      <c r="E24" s="26">
        <v>140</v>
      </c>
      <c r="F24" s="26">
        <v>945</v>
      </c>
      <c r="G24" s="26" t="s">
        <v>185</v>
      </c>
      <c r="I24" s="26">
        <v>17.8</v>
      </c>
      <c r="J24">
        <v>73.8</v>
      </c>
    </row>
    <row r="25" spans="1:10" ht="13.5">
      <c r="A25" s="26">
        <v>24</v>
      </c>
      <c r="B25" s="26">
        <v>18.3</v>
      </c>
      <c r="C25" s="26">
        <v>-75.9</v>
      </c>
      <c r="D25" s="26" t="s">
        <v>190</v>
      </c>
      <c r="E25" s="26">
        <v>115</v>
      </c>
      <c r="F25" s="26">
        <v>955</v>
      </c>
      <c r="G25" s="26" t="s">
        <v>181</v>
      </c>
      <c r="I25" s="26">
        <v>18.3</v>
      </c>
      <c r="J25">
        <v>75.9</v>
      </c>
    </row>
    <row r="26" spans="1:10" ht="13.5">
      <c r="A26" s="26">
        <v>25</v>
      </c>
      <c r="B26" s="26">
        <v>19.2</v>
      </c>
      <c r="C26" s="26">
        <v>-78</v>
      </c>
      <c r="D26" s="26" t="s">
        <v>191</v>
      </c>
      <c r="E26" s="26">
        <v>115</v>
      </c>
      <c r="F26" s="26">
        <v>955</v>
      </c>
      <c r="G26" s="26" t="s">
        <v>181</v>
      </c>
      <c r="I26" s="26">
        <v>19.2</v>
      </c>
      <c r="J26">
        <v>78</v>
      </c>
    </row>
    <row r="27" spans="1:10" ht="13.5">
      <c r="A27" s="26">
        <v>26</v>
      </c>
      <c r="B27" s="26">
        <v>20</v>
      </c>
      <c r="C27" s="26">
        <v>-80.1</v>
      </c>
      <c r="D27" s="26" t="s">
        <v>0</v>
      </c>
      <c r="E27" s="26">
        <v>125</v>
      </c>
      <c r="F27" s="26">
        <v>955</v>
      </c>
      <c r="G27" s="26" t="s">
        <v>181</v>
      </c>
      <c r="I27" s="26">
        <v>20</v>
      </c>
      <c r="J27">
        <v>80.1</v>
      </c>
    </row>
    <row r="28" spans="1:10" ht="13.5">
      <c r="A28" s="26">
        <v>27</v>
      </c>
      <c r="B28" s="26">
        <v>20.1</v>
      </c>
      <c r="C28" s="26">
        <v>-81.9</v>
      </c>
      <c r="D28" s="26" t="s">
        <v>1</v>
      </c>
      <c r="E28" s="26">
        <v>135</v>
      </c>
      <c r="F28" s="26">
        <v>945</v>
      </c>
      <c r="G28" s="26" t="s">
        <v>181</v>
      </c>
      <c r="I28" s="26">
        <v>20.1</v>
      </c>
      <c r="J28">
        <v>81.9</v>
      </c>
    </row>
    <row r="29" spans="1:10" ht="13.5">
      <c r="A29" s="26">
        <v>28</v>
      </c>
      <c r="B29" s="26">
        <v>20.4</v>
      </c>
      <c r="C29" s="26">
        <v>-83.6</v>
      </c>
      <c r="D29" s="26" t="s">
        <v>2</v>
      </c>
      <c r="E29" s="26">
        <v>145</v>
      </c>
      <c r="F29" s="26">
        <v>935</v>
      </c>
      <c r="G29" s="26" t="s">
        <v>185</v>
      </c>
      <c r="I29" s="26">
        <v>20.4</v>
      </c>
      <c r="J29">
        <v>83.6</v>
      </c>
    </row>
    <row r="30" spans="1:10" ht="13.5">
      <c r="A30" s="26">
        <v>29</v>
      </c>
      <c r="B30" s="26">
        <v>21</v>
      </c>
      <c r="C30" s="26">
        <v>-84.8</v>
      </c>
      <c r="D30" s="26" t="s">
        <v>3</v>
      </c>
      <c r="E30" s="26">
        <v>155</v>
      </c>
      <c r="F30" s="26">
        <v>910</v>
      </c>
      <c r="G30" s="26" t="s">
        <v>185</v>
      </c>
      <c r="I30" s="26">
        <v>21</v>
      </c>
      <c r="J30">
        <v>84.8</v>
      </c>
    </row>
    <row r="31" spans="1:10" ht="13.5">
      <c r="A31" s="26">
        <v>30</v>
      </c>
      <c r="B31" s="26">
        <v>21.8</v>
      </c>
      <c r="C31" s="26">
        <v>-86.4</v>
      </c>
      <c r="D31" s="26" t="s">
        <v>4</v>
      </c>
      <c r="E31" s="26">
        <v>165</v>
      </c>
      <c r="F31" s="26">
        <v>899</v>
      </c>
      <c r="G31" s="26" t="s">
        <v>185</v>
      </c>
      <c r="I31" s="26">
        <v>21.8</v>
      </c>
      <c r="J31">
        <v>86.4</v>
      </c>
    </row>
    <row r="32" spans="1:10" ht="13.5">
      <c r="A32" s="26">
        <v>31</v>
      </c>
      <c r="B32" s="26">
        <v>22.2</v>
      </c>
      <c r="C32" s="26">
        <v>-87.9</v>
      </c>
      <c r="D32" s="26" t="s">
        <v>5</v>
      </c>
      <c r="E32" s="26">
        <v>155</v>
      </c>
      <c r="F32" s="26">
        <v>920</v>
      </c>
      <c r="G32" s="26" t="s">
        <v>185</v>
      </c>
      <c r="I32" s="26">
        <v>22.2</v>
      </c>
      <c r="J32">
        <v>87.9</v>
      </c>
    </row>
    <row r="33" spans="1:10" ht="13.5">
      <c r="A33" s="26">
        <v>32</v>
      </c>
      <c r="B33" s="26">
        <v>22.8</v>
      </c>
      <c r="C33" s="26">
        <v>-89.2</v>
      </c>
      <c r="D33" s="26" t="s">
        <v>6</v>
      </c>
      <c r="E33" s="26">
        <v>130</v>
      </c>
      <c r="F33" s="26">
        <v>945</v>
      </c>
      <c r="G33" s="26" t="s">
        <v>181</v>
      </c>
      <c r="I33" s="26">
        <v>22.8</v>
      </c>
      <c r="J33">
        <v>89.2</v>
      </c>
    </row>
    <row r="34" spans="1:10" ht="13.5">
      <c r="A34" s="26">
        <v>33</v>
      </c>
      <c r="B34" s="26">
        <v>23.4</v>
      </c>
      <c r="C34" s="26">
        <v>-90.5</v>
      </c>
      <c r="D34" s="26" t="s">
        <v>7</v>
      </c>
      <c r="E34" s="26">
        <v>115</v>
      </c>
      <c r="F34" s="26">
        <v>960</v>
      </c>
      <c r="G34" s="26" t="s">
        <v>181</v>
      </c>
      <c r="I34" s="26">
        <v>23.4</v>
      </c>
      <c r="J34">
        <v>90.5</v>
      </c>
    </row>
    <row r="35" spans="1:10" ht="13.5">
      <c r="A35" s="26">
        <v>34</v>
      </c>
      <c r="B35" s="26">
        <v>23.9</v>
      </c>
      <c r="C35" s="26">
        <v>-91.8</v>
      </c>
      <c r="D35" s="26" t="s">
        <v>8</v>
      </c>
      <c r="E35" s="26">
        <v>130</v>
      </c>
      <c r="F35" s="26">
        <v>940</v>
      </c>
      <c r="G35" s="26" t="s">
        <v>181</v>
      </c>
      <c r="I35" s="26">
        <v>23.9</v>
      </c>
      <c r="J35">
        <v>91.8</v>
      </c>
    </row>
    <row r="36" spans="1:10" ht="13.5">
      <c r="A36" s="26">
        <v>35</v>
      </c>
      <c r="B36" s="26">
        <v>24.5</v>
      </c>
      <c r="C36" s="26">
        <v>-93</v>
      </c>
      <c r="D36" s="26" t="s">
        <v>9</v>
      </c>
      <c r="E36" s="26">
        <v>145</v>
      </c>
      <c r="F36" s="26">
        <v>912</v>
      </c>
      <c r="G36" s="26" t="s">
        <v>185</v>
      </c>
      <c r="I36" s="26">
        <v>24.5</v>
      </c>
      <c r="J36">
        <v>93</v>
      </c>
    </row>
    <row r="37" spans="1:10" ht="13.5">
      <c r="A37" s="26">
        <v>36</v>
      </c>
      <c r="B37" s="26">
        <v>25</v>
      </c>
      <c r="C37" s="26">
        <v>-94.2</v>
      </c>
      <c r="D37" s="26" t="s">
        <v>20</v>
      </c>
      <c r="E37" s="26">
        <v>155</v>
      </c>
      <c r="F37" s="26">
        <v>909</v>
      </c>
      <c r="G37" s="26" t="s">
        <v>185</v>
      </c>
      <c r="I37" s="26">
        <v>25</v>
      </c>
      <c r="J37">
        <v>94.2</v>
      </c>
    </row>
    <row r="38" spans="1:10" ht="13.5">
      <c r="A38" s="26">
        <v>37</v>
      </c>
      <c r="B38" s="26">
        <v>25.2</v>
      </c>
      <c r="C38" s="26">
        <v>-95.4</v>
      </c>
      <c r="D38" s="26" t="s">
        <v>21</v>
      </c>
      <c r="E38" s="26">
        <v>140</v>
      </c>
      <c r="F38" s="26">
        <v>916</v>
      </c>
      <c r="G38" s="26" t="s">
        <v>185</v>
      </c>
      <c r="I38" s="26">
        <v>25.2</v>
      </c>
      <c r="J38">
        <v>95.4</v>
      </c>
    </row>
    <row r="39" spans="1:10" ht="13.5">
      <c r="A39" s="26">
        <v>38</v>
      </c>
      <c r="B39" s="26">
        <v>25.4</v>
      </c>
      <c r="C39" s="26">
        <v>-96.1</v>
      </c>
      <c r="D39" s="26" t="s">
        <v>22</v>
      </c>
      <c r="E39" s="26">
        <v>125</v>
      </c>
      <c r="F39" s="26">
        <v>925</v>
      </c>
      <c r="G39" s="26" t="s">
        <v>181</v>
      </c>
      <c r="I39" s="26">
        <v>25.4</v>
      </c>
      <c r="J39">
        <v>96.1</v>
      </c>
    </row>
    <row r="40" spans="1:10" ht="13.5">
      <c r="A40" s="26">
        <v>39</v>
      </c>
      <c r="B40" s="26">
        <v>25.8</v>
      </c>
      <c r="C40" s="26">
        <v>-96.8</v>
      </c>
      <c r="D40" s="26" t="s">
        <v>23</v>
      </c>
      <c r="E40" s="26">
        <v>110</v>
      </c>
      <c r="F40" s="26">
        <v>935</v>
      </c>
      <c r="G40" s="26" t="s">
        <v>179</v>
      </c>
      <c r="I40" s="26">
        <v>25.8</v>
      </c>
      <c r="J40">
        <v>96.8</v>
      </c>
    </row>
    <row r="41" spans="1:10" ht="13.5">
      <c r="A41" s="26">
        <v>40</v>
      </c>
      <c r="B41" s="26">
        <v>26.1</v>
      </c>
      <c r="C41" s="26">
        <v>-97.2</v>
      </c>
      <c r="D41" s="26" t="s">
        <v>24</v>
      </c>
      <c r="E41" s="26">
        <v>100</v>
      </c>
      <c r="F41" s="26">
        <v>945</v>
      </c>
      <c r="G41" s="26" t="s">
        <v>179</v>
      </c>
      <c r="I41" s="26">
        <v>26.1</v>
      </c>
      <c r="J41">
        <v>97.2</v>
      </c>
    </row>
    <row r="42" spans="1:10" ht="13.5">
      <c r="A42" s="26">
        <v>41</v>
      </c>
      <c r="B42" s="26">
        <v>26.7</v>
      </c>
      <c r="C42" s="26">
        <v>-98.1</v>
      </c>
      <c r="D42" s="26" t="s">
        <v>25</v>
      </c>
      <c r="E42" s="26">
        <v>85</v>
      </c>
      <c r="F42" s="26">
        <v>960</v>
      </c>
      <c r="G42" s="26" t="s">
        <v>177</v>
      </c>
      <c r="I42" s="26">
        <v>26.7</v>
      </c>
      <c r="J42">
        <v>98.1</v>
      </c>
    </row>
    <row r="43" spans="1:10" ht="13.5">
      <c r="A43" s="26">
        <v>42</v>
      </c>
      <c r="B43" s="26">
        <v>27.3</v>
      </c>
      <c r="C43" s="26">
        <v>-99</v>
      </c>
      <c r="D43" s="26" t="s">
        <v>26</v>
      </c>
      <c r="E43" s="26">
        <v>70</v>
      </c>
      <c r="F43" s="26">
        <v>970</v>
      </c>
      <c r="G43" s="26" t="s">
        <v>173</v>
      </c>
      <c r="I43" s="26">
        <v>27.3</v>
      </c>
      <c r="J43" s="26">
        <v>99</v>
      </c>
    </row>
    <row r="44" spans="1:8" ht="13.5">
      <c r="A44" s="26">
        <v>43</v>
      </c>
      <c r="B44" s="26">
        <v>27.7</v>
      </c>
      <c r="C44" s="26">
        <v>-99.8</v>
      </c>
      <c r="D44" s="26" t="s">
        <v>27</v>
      </c>
      <c r="E44" s="26">
        <v>60</v>
      </c>
      <c r="F44" s="26">
        <v>990</v>
      </c>
      <c r="G44" s="26" t="s">
        <v>159</v>
      </c>
      <c r="H44" s="26" t="s">
        <v>168</v>
      </c>
    </row>
    <row r="45" spans="1:7" ht="13.5">
      <c r="A45" s="26">
        <v>44</v>
      </c>
      <c r="B45" s="26">
        <v>28</v>
      </c>
      <c r="C45" s="26">
        <v>-100.9</v>
      </c>
      <c r="D45" s="26" t="s">
        <v>28</v>
      </c>
      <c r="E45" s="26">
        <v>45</v>
      </c>
      <c r="F45" s="26">
        <v>1000</v>
      </c>
      <c r="G45" s="26" t="s">
        <v>29</v>
      </c>
    </row>
    <row r="46" spans="1:7" ht="13.5">
      <c r="A46" s="26">
        <v>45</v>
      </c>
      <c r="B46" s="26">
        <v>28.5</v>
      </c>
      <c r="C46" s="26">
        <v>-101.9</v>
      </c>
      <c r="D46" s="26" t="s">
        <v>30</v>
      </c>
      <c r="E46" s="26">
        <v>30</v>
      </c>
      <c r="F46" s="26">
        <v>1005</v>
      </c>
      <c r="G46" s="26" t="s">
        <v>162</v>
      </c>
    </row>
    <row r="47" spans="1:7" ht="13.5">
      <c r="A47" s="26">
        <v>46</v>
      </c>
      <c r="B47" s="26">
        <v>28.9</v>
      </c>
      <c r="C47" s="26">
        <v>-102.9</v>
      </c>
      <c r="D47" s="26" t="s">
        <v>31</v>
      </c>
      <c r="E47" s="26">
        <v>30</v>
      </c>
      <c r="F47" s="26">
        <v>1008</v>
      </c>
      <c r="G47" s="26" t="s">
        <v>162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P53"/>
  <sheetViews>
    <sheetView workbookViewId="0" topLeftCell="A1">
      <selection activeCell="A1" sqref="A1"/>
    </sheetView>
  </sheetViews>
  <sheetFormatPr defaultColWidth="11.00390625" defaultRowHeight="12.75"/>
  <cols>
    <col min="1" max="16384" width="10.75390625" style="1" customWidth="1"/>
  </cols>
  <sheetData>
    <row r="1" spans="1:16" ht="12.75">
      <c r="A1" s="2" t="s">
        <v>46</v>
      </c>
      <c r="C1" s="3" t="s">
        <v>52</v>
      </c>
      <c r="D1" s="31">
        <v>36702</v>
      </c>
      <c r="E1" s="3" t="s">
        <v>53</v>
      </c>
      <c r="F1" s="32">
        <v>0.4166666666666667</v>
      </c>
      <c r="J1" s="36" t="s">
        <v>10</v>
      </c>
      <c r="K1"/>
      <c r="L1"/>
      <c r="M1"/>
      <c r="N1"/>
      <c r="O1"/>
      <c r="P1"/>
    </row>
    <row r="2" spans="1:16" ht="12.75">
      <c r="A2" s="3" t="s">
        <v>48</v>
      </c>
      <c r="B2" s="25">
        <v>9</v>
      </c>
      <c r="C2" s="3" t="s">
        <v>51</v>
      </c>
      <c r="D2" s="25" t="s">
        <v>51</v>
      </c>
      <c r="H2" s="5" t="s">
        <v>47</v>
      </c>
      <c r="J2" s="4" t="s">
        <v>48</v>
      </c>
      <c r="K2" s="37">
        <v>9</v>
      </c>
      <c r="L2" s="4" t="s">
        <v>44</v>
      </c>
      <c r="M2" s="37" t="s">
        <v>62</v>
      </c>
      <c r="N2" s="4"/>
      <c r="O2" s="4"/>
      <c r="P2"/>
    </row>
    <row r="3" spans="1:16" ht="13.5" thickBot="1">
      <c r="A3" s="3" t="s">
        <v>43</v>
      </c>
      <c r="B3" s="3" t="s">
        <v>44</v>
      </c>
      <c r="C3" s="3" t="s">
        <v>34</v>
      </c>
      <c r="D3" s="3" t="s">
        <v>35</v>
      </c>
      <c r="E3" s="3" t="s">
        <v>50</v>
      </c>
      <c r="F3" s="1" t="s">
        <v>49</v>
      </c>
      <c r="J3" s="4" t="s">
        <v>43</v>
      </c>
      <c r="K3" s="4" t="s">
        <v>44</v>
      </c>
      <c r="L3" s="4" t="s">
        <v>34</v>
      </c>
      <c r="M3" s="4" t="s">
        <v>35</v>
      </c>
      <c r="N3" s="4" t="s">
        <v>50</v>
      </c>
      <c r="O3" s="4" t="s">
        <v>104</v>
      </c>
      <c r="P3" s="4" t="s">
        <v>105</v>
      </c>
    </row>
    <row r="4" spans="1:16" ht="13.5" thickTop="1">
      <c r="A4" s="8">
        <v>1</v>
      </c>
      <c r="B4" s="27" t="s">
        <v>54</v>
      </c>
      <c r="C4" s="11">
        <v>14.100000381469727</v>
      </c>
      <c r="D4" s="11">
        <v>55.400001525878906</v>
      </c>
      <c r="E4" s="15"/>
      <c r="F4" s="18"/>
      <c r="H4" s="5" t="s">
        <v>42</v>
      </c>
      <c r="J4" s="22">
        <v>9</v>
      </c>
      <c r="K4" s="33" t="s">
        <v>62</v>
      </c>
      <c r="L4" s="12">
        <v>26</v>
      </c>
      <c r="M4" s="12">
        <v>68</v>
      </c>
      <c r="N4" s="15"/>
      <c r="O4" s="15"/>
      <c r="P4" s="18">
        <f aca="true" t="shared" si="0" ref="P4:P19">Hurr_Dist(D12,C12,M4,L4)</f>
        <v>0</v>
      </c>
    </row>
    <row r="5" spans="1:16" ht="12.75">
      <c r="A5" s="9">
        <v>2</v>
      </c>
      <c r="B5" s="30" t="s">
        <v>55</v>
      </c>
      <c r="C5" s="21">
        <v>16</v>
      </c>
      <c r="D5" s="21">
        <v>56</v>
      </c>
      <c r="E5" s="16">
        <f aca="true" t="shared" si="1" ref="E5:E36">Hurr_Dist(D4,C4,D5,C5)</f>
        <v>119.18242565126181</v>
      </c>
      <c r="F5" s="19">
        <f aca="true" t="shared" si="2" ref="F5:F36">IF(E5="***","***",E5/6)</f>
        <v>19.863737608543634</v>
      </c>
      <c r="J5" s="23">
        <v>10</v>
      </c>
      <c r="K5" s="34" t="s">
        <v>63</v>
      </c>
      <c r="L5" s="13">
        <v>27.521999999999995</v>
      </c>
      <c r="M5" s="13">
        <v>69.76599999999999</v>
      </c>
      <c r="N5" s="16">
        <f aca="true" t="shared" si="3" ref="N5:N19">Hurr_Dist(M4,L4,M5,L5)</f>
        <v>131.48874249083116</v>
      </c>
      <c r="O5" s="16">
        <f aca="true" t="shared" si="4" ref="O5:O19">IF(N5="***","***",N5/6)</f>
        <v>21.914790415138526</v>
      </c>
      <c r="P5" s="19" t="str">
        <f t="shared" si="0"/>
        <v>***</v>
      </c>
    </row>
    <row r="6" spans="1:16" ht="12.75">
      <c r="A6" s="9">
        <v>3</v>
      </c>
      <c r="B6" s="30" t="s">
        <v>56</v>
      </c>
      <c r="C6" s="21">
        <v>17</v>
      </c>
      <c r="D6" s="21">
        <v>58</v>
      </c>
      <c r="E6" s="16">
        <f t="shared" si="1"/>
        <v>129.7603801253459</v>
      </c>
      <c r="F6" s="19">
        <f t="shared" si="2"/>
        <v>21.626730020890985</v>
      </c>
      <c r="H6" s="5" t="s">
        <v>156</v>
      </c>
      <c r="J6" s="23">
        <v>11</v>
      </c>
      <c r="K6" s="34" t="s">
        <v>64</v>
      </c>
      <c r="L6" s="13">
        <v>28.696227999999987</v>
      </c>
      <c r="M6" s="13">
        <v>71.28690799999998</v>
      </c>
      <c r="N6" s="16">
        <f t="shared" si="3"/>
        <v>106.96705851707998</v>
      </c>
      <c r="O6" s="16">
        <f t="shared" si="4"/>
        <v>17.827843086179996</v>
      </c>
      <c r="P6" s="19" t="str">
        <f t="shared" si="0"/>
        <v>***</v>
      </c>
    </row>
    <row r="7" spans="1:16" ht="12.75">
      <c r="A7" s="9">
        <v>4</v>
      </c>
      <c r="B7" s="30" t="s">
        <v>57</v>
      </c>
      <c r="C7" s="21">
        <v>19</v>
      </c>
      <c r="D7" s="21">
        <v>60</v>
      </c>
      <c r="E7" s="16">
        <f t="shared" si="1"/>
        <v>165.59830739240448</v>
      </c>
      <c r="F7" s="19">
        <f t="shared" si="2"/>
        <v>27.59971789873408</v>
      </c>
      <c r="J7" s="23">
        <v>12</v>
      </c>
      <c r="K7" s="34" t="s">
        <v>65</v>
      </c>
      <c r="L7" s="13">
        <v>29.72399144799998</v>
      </c>
      <c r="M7" s="13">
        <v>72.40085347999995</v>
      </c>
      <c r="N7" s="16">
        <f t="shared" si="3"/>
        <v>84.88616003540278</v>
      </c>
      <c r="O7" s="16">
        <f t="shared" si="4"/>
        <v>14.147693339233797</v>
      </c>
      <c r="P7" s="19" t="str">
        <f t="shared" si="0"/>
        <v>***</v>
      </c>
    </row>
    <row r="8" spans="1:16" ht="12.75">
      <c r="A8" s="9">
        <v>5</v>
      </c>
      <c r="B8" s="30" t="s">
        <v>58</v>
      </c>
      <c r="C8" s="21">
        <v>20</v>
      </c>
      <c r="D8" s="21">
        <v>62</v>
      </c>
      <c r="E8" s="16">
        <f t="shared" si="1"/>
        <v>128.04180332574103</v>
      </c>
      <c r="F8" s="19">
        <f t="shared" si="2"/>
        <v>21.34030055429017</v>
      </c>
      <c r="J8" s="23">
        <v>13</v>
      </c>
      <c r="K8" s="34" t="s">
        <v>66</v>
      </c>
      <c r="L8" s="13">
        <v>30.679055153615973</v>
      </c>
      <c r="M8" s="13">
        <v>73.15908548190393</v>
      </c>
      <c r="N8" s="16">
        <f t="shared" si="3"/>
        <v>69.49499579193166</v>
      </c>
      <c r="O8" s="16">
        <f t="shared" si="4"/>
        <v>11.582499298655277</v>
      </c>
      <c r="P8" s="19" t="str">
        <f t="shared" si="0"/>
        <v>***</v>
      </c>
    </row>
    <row r="9" spans="1:16" ht="12.75">
      <c r="A9" s="9">
        <v>6</v>
      </c>
      <c r="B9" s="30" t="s">
        <v>59</v>
      </c>
      <c r="C9" s="21">
        <v>21</v>
      </c>
      <c r="D9" s="21">
        <v>63</v>
      </c>
      <c r="E9" s="16">
        <f t="shared" si="1"/>
        <v>82.20880815709882</v>
      </c>
      <c r="F9" s="19">
        <f t="shared" si="2"/>
        <v>13.701468026183136</v>
      </c>
      <c r="J9" s="23">
        <v>14</v>
      </c>
      <c r="K9" s="34" t="s">
        <v>67</v>
      </c>
      <c r="L9" s="13">
        <v>31.384123309912212</v>
      </c>
      <c r="M9" s="13">
        <v>73.88978069530407</v>
      </c>
      <c r="N9" s="16">
        <f t="shared" si="3"/>
        <v>56.576313217512045</v>
      </c>
      <c r="O9" s="16">
        <f t="shared" si="4"/>
        <v>9.429385536252008</v>
      </c>
      <c r="P9" s="19" t="str">
        <f t="shared" si="0"/>
        <v>***</v>
      </c>
    </row>
    <row r="10" spans="1:16" ht="12.75">
      <c r="A10" s="9">
        <v>7</v>
      </c>
      <c r="B10" s="30" t="s">
        <v>60</v>
      </c>
      <c r="C10" s="21">
        <v>22</v>
      </c>
      <c r="D10" s="21">
        <v>64</v>
      </c>
      <c r="E10" s="16">
        <f t="shared" si="1"/>
        <v>81.9526820144894</v>
      </c>
      <c r="F10" s="19">
        <f t="shared" si="2"/>
        <v>13.658780335748233</v>
      </c>
      <c r="J10" s="23">
        <v>15</v>
      </c>
      <c r="K10" s="34" t="s">
        <v>68</v>
      </c>
      <c r="L10" s="13">
        <v>31.911956681052597</v>
      </c>
      <c r="M10" s="13">
        <v>74.57785390089309</v>
      </c>
      <c r="N10" s="16">
        <f t="shared" si="3"/>
        <v>47.308542262244075</v>
      </c>
      <c r="O10" s="16">
        <f t="shared" si="4"/>
        <v>7.884757043707346</v>
      </c>
      <c r="P10" s="19" t="str">
        <f t="shared" si="0"/>
        <v>***</v>
      </c>
    </row>
    <row r="11" spans="1:16" ht="12.75">
      <c r="A11" s="9">
        <v>8</v>
      </c>
      <c r="B11" s="30" t="s">
        <v>61</v>
      </c>
      <c r="C11" s="21">
        <v>24</v>
      </c>
      <c r="D11" s="21">
        <v>66</v>
      </c>
      <c r="E11" s="16">
        <f t="shared" si="1"/>
        <v>163.09278747393938</v>
      </c>
      <c r="F11" s="19">
        <f t="shared" si="2"/>
        <v>27.182131245656564</v>
      </c>
      <c r="J11" s="23">
        <v>16</v>
      </c>
      <c r="K11" s="34" t="s">
        <v>69</v>
      </c>
      <c r="L11" s="13">
        <v>32.316334936849465</v>
      </c>
      <c r="M11" s="13">
        <v>75.19725267064956</v>
      </c>
      <c r="N11" s="16">
        <f t="shared" si="3"/>
        <v>39.742763673646586</v>
      </c>
      <c r="O11" s="16">
        <f t="shared" si="4"/>
        <v>6.623793945607765</v>
      </c>
      <c r="P11" s="19" t="str">
        <f t="shared" si="0"/>
        <v>***</v>
      </c>
    </row>
    <row r="12" spans="1:16" ht="12.75">
      <c r="A12" s="9">
        <v>9</v>
      </c>
      <c r="B12" s="30" t="s">
        <v>62</v>
      </c>
      <c r="C12" s="21">
        <v>26</v>
      </c>
      <c r="D12" s="21">
        <v>68</v>
      </c>
      <c r="E12" s="16">
        <f t="shared" si="1"/>
        <v>161.94344891646293</v>
      </c>
      <c r="F12" s="19">
        <f t="shared" si="2"/>
        <v>26.990574819410487</v>
      </c>
      <c r="J12" s="23">
        <v>17</v>
      </c>
      <c r="K12" s="34" t="s">
        <v>70</v>
      </c>
      <c r="L12" s="13">
        <v>32.63698406835068</v>
      </c>
      <c r="M12" s="13">
        <v>75.73009656109495</v>
      </c>
      <c r="N12" s="16">
        <f t="shared" si="3"/>
        <v>33.12908416411281</v>
      </c>
      <c r="O12" s="16">
        <f t="shared" si="4"/>
        <v>5.5215140273521355</v>
      </c>
      <c r="P12" s="19" t="str">
        <f t="shared" si="0"/>
        <v>***</v>
      </c>
    </row>
    <row r="13" spans="1:16" ht="12.75">
      <c r="A13" s="9">
        <v>10</v>
      </c>
      <c r="B13" s="28" t="s">
        <v>63</v>
      </c>
      <c r="C13" s="6" t="s">
        <v>45</v>
      </c>
      <c r="D13" s="6" t="s">
        <v>45</v>
      </c>
      <c r="E13" s="16" t="str">
        <f t="shared" si="1"/>
        <v>***</v>
      </c>
      <c r="F13" s="19" t="str">
        <f t="shared" si="2"/>
        <v>***</v>
      </c>
      <c r="J13" s="23">
        <v>18</v>
      </c>
      <c r="K13" s="34" t="s">
        <v>71</v>
      </c>
      <c r="L13" s="13">
        <v>32.90346530012691</v>
      </c>
      <c r="M13" s="13">
        <v>76.19105586279585</v>
      </c>
      <c r="N13" s="16">
        <f t="shared" si="3"/>
        <v>28.221641789294576</v>
      </c>
      <c r="O13" s="16">
        <f t="shared" si="4"/>
        <v>4.70360696488243</v>
      </c>
      <c r="P13" s="19" t="str">
        <f t="shared" si="0"/>
        <v>***</v>
      </c>
    </row>
    <row r="14" spans="1:16" ht="12.75">
      <c r="A14" s="9">
        <v>11</v>
      </c>
      <c r="B14" s="28" t="s">
        <v>64</v>
      </c>
      <c r="C14" s="6" t="s">
        <v>45</v>
      </c>
      <c r="D14" s="6" t="s">
        <v>45</v>
      </c>
      <c r="E14" s="16" t="str">
        <f t="shared" si="1"/>
        <v>***</v>
      </c>
      <c r="F14" s="19" t="str">
        <f t="shared" si="2"/>
        <v>***</v>
      </c>
      <c r="J14" s="23">
        <v>19</v>
      </c>
      <c r="K14" s="34" t="s">
        <v>72</v>
      </c>
      <c r="L14" s="13">
        <v>33.13618698742006</v>
      </c>
      <c r="M14" s="13">
        <v>76.59080961809816</v>
      </c>
      <c r="N14" s="16">
        <f t="shared" si="3"/>
        <v>24.48301148975561</v>
      </c>
      <c r="O14" s="16">
        <f t="shared" si="4"/>
        <v>4.080501914959268</v>
      </c>
      <c r="P14" s="19" t="str">
        <f t="shared" si="0"/>
        <v>***</v>
      </c>
    </row>
    <row r="15" spans="1:16" ht="12.75">
      <c r="A15" s="9">
        <v>12</v>
      </c>
      <c r="B15" s="28" t="s">
        <v>65</v>
      </c>
      <c r="C15" s="6" t="s">
        <v>45</v>
      </c>
      <c r="D15" s="6" t="s">
        <v>45</v>
      </c>
      <c r="E15" s="16" t="str">
        <f t="shared" si="1"/>
        <v>***</v>
      </c>
      <c r="F15" s="19" t="str">
        <f t="shared" si="2"/>
        <v>***</v>
      </c>
      <c r="J15" s="23">
        <v>20</v>
      </c>
      <c r="K15" s="34" t="s">
        <v>73</v>
      </c>
      <c r="L15" s="13">
        <v>33.34933037182666</v>
      </c>
      <c r="M15" s="13">
        <v>76.9360355697235</v>
      </c>
      <c r="N15" s="16">
        <f t="shared" si="3"/>
        <v>21.532832060702503</v>
      </c>
      <c r="O15" s="16">
        <f t="shared" si="4"/>
        <v>3.5888053434504172</v>
      </c>
      <c r="P15" s="19" t="str">
        <f t="shared" si="0"/>
        <v>***</v>
      </c>
    </row>
    <row r="16" spans="1:16" ht="12.75">
      <c r="A16" s="9">
        <v>13</v>
      </c>
      <c r="B16" s="28" t="s">
        <v>66</v>
      </c>
      <c r="C16" s="6" t="s">
        <v>45</v>
      </c>
      <c r="D16" s="6" t="s">
        <v>45</v>
      </c>
      <c r="E16" s="16" t="str">
        <f t="shared" si="1"/>
        <v>***</v>
      </c>
      <c r="F16" s="19" t="str">
        <f t="shared" si="2"/>
        <v>***</v>
      </c>
      <c r="J16" s="23">
        <v>21</v>
      </c>
      <c r="K16" s="34" t="s">
        <v>74</v>
      </c>
      <c r="L16" s="13">
        <v>33.55274824519693</v>
      </c>
      <c r="M16" s="13">
        <v>77.23070563929629</v>
      </c>
      <c r="N16" s="16">
        <f t="shared" si="3"/>
        <v>19.145927287841086</v>
      </c>
      <c r="O16" s="16">
        <f t="shared" si="4"/>
        <v>3.1909878813068477</v>
      </c>
      <c r="P16" s="19" t="str">
        <f t="shared" si="0"/>
        <v>***</v>
      </c>
    </row>
    <row r="17" spans="1:16" ht="12.75">
      <c r="A17" s="9">
        <v>14</v>
      </c>
      <c r="B17" s="28" t="s">
        <v>67</v>
      </c>
      <c r="C17" s="6" t="s">
        <v>45</v>
      </c>
      <c r="D17" s="6" t="s">
        <v>45</v>
      </c>
      <c r="E17" s="16" t="str">
        <f t="shared" si="1"/>
        <v>***</v>
      </c>
      <c r="F17" s="19" t="str">
        <f t="shared" si="2"/>
        <v>***</v>
      </c>
      <c r="J17" s="23">
        <v>22</v>
      </c>
      <c r="K17" s="34" t="s">
        <v>75</v>
      </c>
      <c r="L17" s="13">
        <v>33.75299137452674</v>
      </c>
      <c r="M17" s="13">
        <v>77.47881415139861</v>
      </c>
      <c r="N17" s="16">
        <f t="shared" si="3"/>
        <v>17.25982453231487</v>
      </c>
      <c r="O17" s="16">
        <f t="shared" si="4"/>
        <v>2.8766374220524784</v>
      </c>
      <c r="P17" s="19" t="str">
        <f t="shared" si="0"/>
        <v>***</v>
      </c>
    </row>
    <row r="18" spans="1:16" ht="12.75">
      <c r="A18" s="9">
        <v>15</v>
      </c>
      <c r="B18" s="28" t="s">
        <v>68</v>
      </c>
      <c r="C18" s="6" t="s">
        <v>45</v>
      </c>
      <c r="D18" s="6" t="s">
        <v>45</v>
      </c>
      <c r="E18" s="16" t="str">
        <f t="shared" si="1"/>
        <v>***</v>
      </c>
      <c r="F18" s="19" t="str">
        <f t="shared" si="2"/>
        <v>***</v>
      </c>
      <c r="J18" s="23">
        <v>23</v>
      </c>
      <c r="K18" s="34" t="s">
        <v>76</v>
      </c>
      <c r="L18" s="13">
        <v>33.95432731529604</v>
      </c>
      <c r="M18" s="13">
        <v>77.68420835713353</v>
      </c>
      <c r="N18" s="16">
        <f t="shared" si="3"/>
        <v>15.832423939977874</v>
      </c>
      <c r="O18" s="16">
        <f t="shared" si="4"/>
        <v>2.6387373233296456</v>
      </c>
      <c r="P18" s="19" t="str">
        <f t="shared" si="0"/>
        <v>***</v>
      </c>
    </row>
    <row r="19" spans="1:16" ht="13.5" thickBot="1">
      <c r="A19" s="9">
        <v>16</v>
      </c>
      <c r="B19" s="28" t="s">
        <v>69</v>
      </c>
      <c r="C19" s="6" t="s">
        <v>45</v>
      </c>
      <c r="D19" s="6" t="s">
        <v>45</v>
      </c>
      <c r="E19" s="16" t="str">
        <f t="shared" si="1"/>
        <v>***</v>
      </c>
      <c r="F19" s="19" t="str">
        <f t="shared" si="2"/>
        <v>***</v>
      </c>
      <c r="J19" s="24">
        <v>24</v>
      </c>
      <c r="K19" s="35" t="s">
        <v>77</v>
      </c>
      <c r="L19" s="14">
        <v>34.15946497479495</v>
      </c>
      <c r="M19" s="14">
        <v>77.85040853601625</v>
      </c>
      <c r="N19" s="17">
        <f t="shared" si="3"/>
        <v>14.823848072915435</v>
      </c>
      <c r="O19" s="17">
        <f t="shared" si="4"/>
        <v>2.4706413454859057</v>
      </c>
      <c r="P19" s="20" t="str">
        <f t="shared" si="0"/>
        <v>***</v>
      </c>
    </row>
    <row r="20" spans="1:16" ht="13.5" thickTop="1">
      <c r="A20" s="9">
        <v>17</v>
      </c>
      <c r="B20" s="28" t="s">
        <v>70</v>
      </c>
      <c r="C20" s="6" t="s">
        <v>45</v>
      </c>
      <c r="D20" s="6" t="s">
        <v>45</v>
      </c>
      <c r="E20" s="16" t="str">
        <f t="shared" si="1"/>
        <v>***</v>
      </c>
      <c r="F20" s="19" t="str">
        <f t="shared" si="2"/>
        <v>***</v>
      </c>
      <c r="P20"/>
    </row>
    <row r="21" spans="1:6" ht="12.75">
      <c r="A21" s="9">
        <v>18</v>
      </c>
      <c r="B21" s="28" t="s">
        <v>71</v>
      </c>
      <c r="C21" s="6" t="s">
        <v>45</v>
      </c>
      <c r="D21" s="6" t="s">
        <v>45</v>
      </c>
      <c r="E21" s="16" t="str">
        <f t="shared" si="1"/>
        <v>***</v>
      </c>
      <c r="F21" s="19" t="str">
        <f t="shared" si="2"/>
        <v>***</v>
      </c>
    </row>
    <row r="22" spans="1:6" ht="12.75">
      <c r="A22" s="9">
        <v>19</v>
      </c>
      <c r="B22" s="28" t="s">
        <v>72</v>
      </c>
      <c r="C22" s="6" t="s">
        <v>45</v>
      </c>
      <c r="D22" s="6" t="s">
        <v>45</v>
      </c>
      <c r="E22" s="16" t="str">
        <f t="shared" si="1"/>
        <v>***</v>
      </c>
      <c r="F22" s="19" t="str">
        <f t="shared" si="2"/>
        <v>***</v>
      </c>
    </row>
    <row r="23" spans="1:6" ht="12.75">
      <c r="A23" s="9">
        <v>20</v>
      </c>
      <c r="B23" s="28" t="s">
        <v>73</v>
      </c>
      <c r="C23" s="6" t="s">
        <v>45</v>
      </c>
      <c r="D23" s="6" t="s">
        <v>45</v>
      </c>
      <c r="E23" s="16" t="str">
        <f t="shared" si="1"/>
        <v>***</v>
      </c>
      <c r="F23" s="19" t="str">
        <f t="shared" si="2"/>
        <v>***</v>
      </c>
    </row>
    <row r="24" spans="1:6" ht="12.75">
      <c r="A24" s="9">
        <v>21</v>
      </c>
      <c r="B24" s="28" t="s">
        <v>74</v>
      </c>
      <c r="C24" s="6" t="s">
        <v>45</v>
      </c>
      <c r="D24" s="6" t="s">
        <v>45</v>
      </c>
      <c r="E24" s="16" t="str">
        <f t="shared" si="1"/>
        <v>***</v>
      </c>
      <c r="F24" s="19" t="str">
        <f t="shared" si="2"/>
        <v>***</v>
      </c>
    </row>
    <row r="25" spans="1:6" ht="12.75">
      <c r="A25" s="9">
        <v>22</v>
      </c>
      <c r="B25" s="28" t="s">
        <v>75</v>
      </c>
      <c r="C25" s="6" t="s">
        <v>45</v>
      </c>
      <c r="D25" s="6" t="s">
        <v>45</v>
      </c>
      <c r="E25" s="16" t="str">
        <f t="shared" si="1"/>
        <v>***</v>
      </c>
      <c r="F25" s="19" t="str">
        <f t="shared" si="2"/>
        <v>***</v>
      </c>
    </row>
    <row r="26" spans="1:6" ht="12.75">
      <c r="A26" s="9">
        <v>23</v>
      </c>
      <c r="B26" s="28" t="s">
        <v>76</v>
      </c>
      <c r="C26" s="6" t="s">
        <v>45</v>
      </c>
      <c r="D26" s="6" t="s">
        <v>45</v>
      </c>
      <c r="E26" s="16" t="str">
        <f t="shared" si="1"/>
        <v>***</v>
      </c>
      <c r="F26" s="19" t="str">
        <f t="shared" si="2"/>
        <v>***</v>
      </c>
    </row>
    <row r="27" spans="1:6" ht="12.75">
      <c r="A27" s="9">
        <v>24</v>
      </c>
      <c r="B27" s="28" t="s">
        <v>77</v>
      </c>
      <c r="C27" s="6" t="s">
        <v>45</v>
      </c>
      <c r="D27" s="6" t="s">
        <v>45</v>
      </c>
      <c r="E27" s="16" t="str">
        <f t="shared" si="1"/>
        <v>***</v>
      </c>
      <c r="F27" s="19" t="str">
        <f t="shared" si="2"/>
        <v>***</v>
      </c>
    </row>
    <row r="28" spans="1:6" ht="12.75">
      <c r="A28" s="9">
        <v>25</v>
      </c>
      <c r="B28" s="28" t="s">
        <v>78</v>
      </c>
      <c r="C28" s="6" t="s">
        <v>45</v>
      </c>
      <c r="D28" s="6" t="s">
        <v>45</v>
      </c>
      <c r="E28" s="16" t="str">
        <f t="shared" si="1"/>
        <v>***</v>
      </c>
      <c r="F28" s="19" t="str">
        <f t="shared" si="2"/>
        <v>***</v>
      </c>
    </row>
    <row r="29" spans="1:6" ht="12.75">
      <c r="A29" s="9">
        <v>26</v>
      </c>
      <c r="B29" s="28" t="s">
        <v>79</v>
      </c>
      <c r="C29" s="6" t="s">
        <v>45</v>
      </c>
      <c r="D29" s="6" t="s">
        <v>45</v>
      </c>
      <c r="E29" s="16" t="str">
        <f t="shared" si="1"/>
        <v>***</v>
      </c>
      <c r="F29" s="19" t="str">
        <f t="shared" si="2"/>
        <v>***</v>
      </c>
    </row>
    <row r="30" spans="1:6" ht="12.75">
      <c r="A30" s="9">
        <v>27</v>
      </c>
      <c r="B30" s="28" t="s">
        <v>80</v>
      </c>
      <c r="C30" s="6" t="s">
        <v>45</v>
      </c>
      <c r="D30" s="6" t="s">
        <v>45</v>
      </c>
      <c r="E30" s="16" t="str">
        <f t="shared" si="1"/>
        <v>***</v>
      </c>
      <c r="F30" s="19" t="str">
        <f t="shared" si="2"/>
        <v>***</v>
      </c>
    </row>
    <row r="31" spans="1:6" ht="12.75">
      <c r="A31" s="9">
        <v>28</v>
      </c>
      <c r="B31" s="28" t="s">
        <v>81</v>
      </c>
      <c r="C31" s="6" t="s">
        <v>45</v>
      </c>
      <c r="D31" s="6" t="s">
        <v>45</v>
      </c>
      <c r="E31" s="16" t="str">
        <f t="shared" si="1"/>
        <v>***</v>
      </c>
      <c r="F31" s="19" t="str">
        <f t="shared" si="2"/>
        <v>***</v>
      </c>
    </row>
    <row r="32" spans="1:6" ht="12.75">
      <c r="A32" s="9">
        <v>29</v>
      </c>
      <c r="B32" s="28" t="s">
        <v>82</v>
      </c>
      <c r="C32" s="6" t="s">
        <v>45</v>
      </c>
      <c r="D32" s="6" t="s">
        <v>45</v>
      </c>
      <c r="E32" s="16" t="str">
        <f t="shared" si="1"/>
        <v>***</v>
      </c>
      <c r="F32" s="19" t="str">
        <f t="shared" si="2"/>
        <v>***</v>
      </c>
    </row>
    <row r="33" spans="1:6" ht="12.75">
      <c r="A33" s="9">
        <v>30</v>
      </c>
      <c r="B33" s="28" t="s">
        <v>83</v>
      </c>
      <c r="C33" s="6" t="s">
        <v>45</v>
      </c>
      <c r="D33" s="6" t="s">
        <v>45</v>
      </c>
      <c r="E33" s="16" t="str">
        <f t="shared" si="1"/>
        <v>***</v>
      </c>
      <c r="F33" s="19" t="str">
        <f t="shared" si="2"/>
        <v>***</v>
      </c>
    </row>
    <row r="34" spans="1:6" ht="12.75">
      <c r="A34" s="9">
        <v>31</v>
      </c>
      <c r="B34" s="28" t="s">
        <v>84</v>
      </c>
      <c r="C34" s="6" t="s">
        <v>45</v>
      </c>
      <c r="D34" s="6" t="s">
        <v>45</v>
      </c>
      <c r="E34" s="16" t="str">
        <f t="shared" si="1"/>
        <v>***</v>
      </c>
      <c r="F34" s="19" t="str">
        <f t="shared" si="2"/>
        <v>***</v>
      </c>
    </row>
    <row r="35" spans="1:6" ht="12.75">
      <c r="A35" s="9">
        <v>32</v>
      </c>
      <c r="B35" s="28" t="s">
        <v>85</v>
      </c>
      <c r="C35" s="6" t="s">
        <v>45</v>
      </c>
      <c r="D35" s="6" t="s">
        <v>45</v>
      </c>
      <c r="E35" s="16" t="str">
        <f t="shared" si="1"/>
        <v>***</v>
      </c>
      <c r="F35" s="19" t="str">
        <f t="shared" si="2"/>
        <v>***</v>
      </c>
    </row>
    <row r="36" spans="1:6" ht="12.75">
      <c r="A36" s="9">
        <v>33</v>
      </c>
      <c r="B36" s="28" t="s">
        <v>86</v>
      </c>
      <c r="C36" s="6" t="s">
        <v>45</v>
      </c>
      <c r="D36" s="6" t="s">
        <v>45</v>
      </c>
      <c r="E36" s="16" t="str">
        <f t="shared" si="1"/>
        <v>***</v>
      </c>
      <c r="F36" s="19" t="str">
        <f t="shared" si="2"/>
        <v>***</v>
      </c>
    </row>
    <row r="37" spans="1:6" ht="12.75">
      <c r="A37" s="9">
        <v>34</v>
      </c>
      <c r="B37" s="28" t="s">
        <v>87</v>
      </c>
      <c r="C37" s="6" t="s">
        <v>45</v>
      </c>
      <c r="D37" s="6" t="s">
        <v>45</v>
      </c>
      <c r="E37" s="16" t="str">
        <f aca="true" t="shared" si="5" ref="E37:E53">Hurr_Dist(D36,C36,D37,C37)</f>
        <v>***</v>
      </c>
      <c r="F37" s="19" t="str">
        <f aca="true" t="shared" si="6" ref="F37:F53">IF(E37="***","***",E37/6)</f>
        <v>***</v>
      </c>
    </row>
    <row r="38" spans="1:6" ht="12.75">
      <c r="A38" s="9">
        <v>35</v>
      </c>
      <c r="B38" s="28" t="s">
        <v>88</v>
      </c>
      <c r="C38" s="6" t="s">
        <v>45</v>
      </c>
      <c r="D38" s="6" t="s">
        <v>45</v>
      </c>
      <c r="E38" s="16" t="str">
        <f t="shared" si="5"/>
        <v>***</v>
      </c>
      <c r="F38" s="19" t="str">
        <f t="shared" si="6"/>
        <v>***</v>
      </c>
    </row>
    <row r="39" spans="1:6" ht="12.75">
      <c r="A39" s="9">
        <v>36</v>
      </c>
      <c r="B39" s="28" t="s">
        <v>89</v>
      </c>
      <c r="C39" s="6" t="s">
        <v>45</v>
      </c>
      <c r="D39" s="6" t="s">
        <v>45</v>
      </c>
      <c r="E39" s="16" t="str">
        <f t="shared" si="5"/>
        <v>***</v>
      </c>
      <c r="F39" s="19" t="str">
        <f t="shared" si="6"/>
        <v>***</v>
      </c>
    </row>
    <row r="40" spans="1:6" ht="12.75">
      <c r="A40" s="9">
        <v>37</v>
      </c>
      <c r="B40" s="28" t="s">
        <v>90</v>
      </c>
      <c r="C40" s="6" t="s">
        <v>45</v>
      </c>
      <c r="D40" s="6" t="s">
        <v>45</v>
      </c>
      <c r="E40" s="16" t="str">
        <f t="shared" si="5"/>
        <v>***</v>
      </c>
      <c r="F40" s="19" t="str">
        <f t="shared" si="6"/>
        <v>***</v>
      </c>
    </row>
    <row r="41" spans="1:6" ht="12.75">
      <c r="A41" s="9">
        <v>38</v>
      </c>
      <c r="B41" s="28" t="s">
        <v>91</v>
      </c>
      <c r="C41" s="6" t="s">
        <v>45</v>
      </c>
      <c r="D41" s="6" t="s">
        <v>45</v>
      </c>
      <c r="E41" s="16" t="str">
        <f t="shared" si="5"/>
        <v>***</v>
      </c>
      <c r="F41" s="19" t="str">
        <f t="shared" si="6"/>
        <v>***</v>
      </c>
    </row>
    <row r="42" spans="1:6" ht="12.75">
      <c r="A42" s="9">
        <v>39</v>
      </c>
      <c r="B42" s="28" t="s">
        <v>92</v>
      </c>
      <c r="C42" s="6" t="s">
        <v>45</v>
      </c>
      <c r="D42" s="6" t="s">
        <v>45</v>
      </c>
      <c r="E42" s="16" t="str">
        <f t="shared" si="5"/>
        <v>***</v>
      </c>
      <c r="F42" s="19" t="str">
        <f t="shared" si="6"/>
        <v>***</v>
      </c>
    </row>
    <row r="43" spans="1:6" ht="12.75">
      <c r="A43" s="9">
        <v>40</v>
      </c>
      <c r="B43" s="28" t="s">
        <v>93</v>
      </c>
      <c r="C43" s="6" t="s">
        <v>45</v>
      </c>
      <c r="D43" s="6" t="s">
        <v>45</v>
      </c>
      <c r="E43" s="16" t="str">
        <f t="shared" si="5"/>
        <v>***</v>
      </c>
      <c r="F43" s="19" t="str">
        <f t="shared" si="6"/>
        <v>***</v>
      </c>
    </row>
    <row r="44" spans="1:6" ht="12.75">
      <c r="A44" s="9">
        <v>41</v>
      </c>
      <c r="B44" s="28" t="s">
        <v>94</v>
      </c>
      <c r="C44" s="6" t="s">
        <v>45</v>
      </c>
      <c r="D44" s="6" t="s">
        <v>45</v>
      </c>
      <c r="E44" s="16" t="str">
        <f t="shared" si="5"/>
        <v>***</v>
      </c>
      <c r="F44" s="19" t="str">
        <f t="shared" si="6"/>
        <v>***</v>
      </c>
    </row>
    <row r="45" spans="1:6" ht="12.75">
      <c r="A45" s="9">
        <v>42</v>
      </c>
      <c r="B45" s="28" t="s">
        <v>95</v>
      </c>
      <c r="C45" s="6" t="s">
        <v>45</v>
      </c>
      <c r="D45" s="6" t="s">
        <v>45</v>
      </c>
      <c r="E45" s="16" t="str">
        <f t="shared" si="5"/>
        <v>***</v>
      </c>
      <c r="F45" s="19" t="str">
        <f t="shared" si="6"/>
        <v>***</v>
      </c>
    </row>
    <row r="46" spans="1:6" ht="12.75">
      <c r="A46" s="9">
        <v>43</v>
      </c>
      <c r="B46" s="28" t="s">
        <v>96</v>
      </c>
      <c r="C46" s="6" t="s">
        <v>45</v>
      </c>
      <c r="D46" s="6" t="s">
        <v>45</v>
      </c>
      <c r="E46" s="16" t="str">
        <f t="shared" si="5"/>
        <v>***</v>
      </c>
      <c r="F46" s="19" t="str">
        <f t="shared" si="6"/>
        <v>***</v>
      </c>
    </row>
    <row r="47" spans="1:6" ht="12.75">
      <c r="A47" s="9">
        <v>44</v>
      </c>
      <c r="B47" s="28" t="s">
        <v>97</v>
      </c>
      <c r="C47" s="6" t="s">
        <v>45</v>
      </c>
      <c r="D47" s="6" t="s">
        <v>45</v>
      </c>
      <c r="E47" s="16" t="str">
        <f t="shared" si="5"/>
        <v>***</v>
      </c>
      <c r="F47" s="19" t="str">
        <f t="shared" si="6"/>
        <v>***</v>
      </c>
    </row>
    <row r="48" spans="1:6" ht="12.75">
      <c r="A48" s="9">
        <v>45</v>
      </c>
      <c r="B48" s="28" t="s">
        <v>98</v>
      </c>
      <c r="C48" s="6" t="s">
        <v>45</v>
      </c>
      <c r="D48" s="6" t="s">
        <v>45</v>
      </c>
      <c r="E48" s="16" t="str">
        <f t="shared" si="5"/>
        <v>***</v>
      </c>
      <c r="F48" s="19" t="str">
        <f t="shared" si="6"/>
        <v>***</v>
      </c>
    </row>
    <row r="49" spans="1:6" ht="12.75">
      <c r="A49" s="9">
        <v>46</v>
      </c>
      <c r="B49" s="28" t="s">
        <v>99</v>
      </c>
      <c r="C49" s="6" t="s">
        <v>45</v>
      </c>
      <c r="D49" s="6" t="s">
        <v>45</v>
      </c>
      <c r="E49" s="16" t="str">
        <f t="shared" si="5"/>
        <v>***</v>
      </c>
      <c r="F49" s="19" t="str">
        <f t="shared" si="6"/>
        <v>***</v>
      </c>
    </row>
    <row r="50" spans="1:6" ht="12.75">
      <c r="A50" s="9">
        <v>47</v>
      </c>
      <c r="B50" s="28" t="s">
        <v>100</v>
      </c>
      <c r="C50" s="6" t="s">
        <v>45</v>
      </c>
      <c r="D50" s="6" t="s">
        <v>45</v>
      </c>
      <c r="E50" s="16" t="str">
        <f t="shared" si="5"/>
        <v>***</v>
      </c>
      <c r="F50" s="19" t="str">
        <f t="shared" si="6"/>
        <v>***</v>
      </c>
    </row>
    <row r="51" spans="1:6" ht="12.75">
      <c r="A51" s="9">
        <v>48</v>
      </c>
      <c r="B51" s="28" t="s">
        <v>101</v>
      </c>
      <c r="C51" s="6" t="s">
        <v>45</v>
      </c>
      <c r="D51" s="6" t="s">
        <v>45</v>
      </c>
      <c r="E51" s="16" t="str">
        <f t="shared" si="5"/>
        <v>***</v>
      </c>
      <c r="F51" s="19" t="str">
        <f t="shared" si="6"/>
        <v>***</v>
      </c>
    </row>
    <row r="52" spans="1:6" ht="12.75">
      <c r="A52" s="9">
        <v>49</v>
      </c>
      <c r="B52" s="28" t="s">
        <v>102</v>
      </c>
      <c r="C52" s="6" t="s">
        <v>45</v>
      </c>
      <c r="D52" s="6" t="s">
        <v>45</v>
      </c>
      <c r="E52" s="16" t="str">
        <f t="shared" si="5"/>
        <v>***</v>
      </c>
      <c r="F52" s="19" t="str">
        <f t="shared" si="6"/>
        <v>***</v>
      </c>
    </row>
    <row r="53" spans="1:6" ht="13.5" thickBot="1">
      <c r="A53" s="10">
        <v>50</v>
      </c>
      <c r="B53" s="29" t="s">
        <v>103</v>
      </c>
      <c r="C53" s="7" t="s">
        <v>45</v>
      </c>
      <c r="D53" s="7" t="s">
        <v>45</v>
      </c>
      <c r="E53" s="17" t="str">
        <f t="shared" si="5"/>
        <v>***</v>
      </c>
      <c r="F53" s="20" t="str">
        <f t="shared" si="6"/>
        <v>***</v>
      </c>
    </row>
    <row r="54" ht="13.5" thickTop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C7"/>
  <sheetViews>
    <sheetView zoomScale="89" zoomScaleNormal="89" workbookViewId="0" topLeftCell="A1">
      <selection activeCell="A1" sqref="A1"/>
    </sheetView>
  </sheetViews>
  <sheetFormatPr defaultColWidth="11.00390625" defaultRowHeight="12.75"/>
  <sheetData>
    <row r="1" spans="1:3" ht="12.75">
      <c r="A1" t="s">
        <v>51</v>
      </c>
      <c r="B1" s="4"/>
      <c r="C1" s="4" t="s">
        <v>36</v>
      </c>
    </row>
    <row r="2" spans="2:3" ht="12.75">
      <c r="B2" s="4" t="s">
        <v>38</v>
      </c>
      <c r="C2" s="4">
        <v>40</v>
      </c>
    </row>
    <row r="3" spans="2:3" ht="12.75">
      <c r="B3" s="4" t="s">
        <v>39</v>
      </c>
      <c r="C3" s="4">
        <v>25</v>
      </c>
    </row>
    <row r="4" spans="2:3" ht="12.75">
      <c r="B4" s="4"/>
      <c r="C4" s="4"/>
    </row>
    <row r="5" spans="1:3" ht="12.75">
      <c r="A5" t="s">
        <v>37</v>
      </c>
      <c r="B5" s="4"/>
      <c r="C5" s="4" t="s">
        <v>36</v>
      </c>
    </row>
    <row r="6" spans="2:3" ht="12.75">
      <c r="B6" s="4" t="s">
        <v>34</v>
      </c>
      <c r="C6" s="4">
        <v>35</v>
      </c>
    </row>
    <row r="7" spans="2:3" ht="12.75">
      <c r="B7" s="4" t="s">
        <v>40</v>
      </c>
      <c r="C7" s="4">
        <v>-100</v>
      </c>
    </row>
  </sheetData>
  <printOptions/>
  <pageMargins left="0.75" right="0.75" top="1" bottom="1" header="0.5" footer="0.5"/>
  <pageSetup fitToHeight="1" fitToWidth="1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E34" sqref="E34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cp:lastPrinted>2004-06-21T16:09:24Z</cp:lastPrinted>
  <dcterms:created xsi:type="dcterms:W3CDTF">2004-06-18T01:45:34Z</dcterms:created>
  <cp:category/>
  <cp:version/>
  <cp:contentType/>
  <cp:contentStatus/>
</cp:coreProperties>
</file>