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660" windowHeight="12760" tabRatio="304" activeTab="0"/>
  </bookViews>
  <sheets>
    <sheet name="TSP" sheetId="1" r:id="rId1"/>
    <sheet name="TSP2" sheetId="2" r:id="rId2"/>
    <sheet name="Sheet3" sheetId="3" r:id="rId3"/>
  </sheets>
  <definedNames>
    <definedName name="Opt1">'TSP2'!$A$1</definedName>
    <definedName name="Opt1_OpAlg">'TSP2'!$D$4</definedName>
    <definedName name="Opt1_OpDir">'TSP2'!$D$2</definedName>
    <definedName name="Opt1_OpFeas">'TSP2'!$F$2</definedName>
    <definedName name="Opt1_OpFeasValue">'TSP2'!$F$3</definedName>
    <definedName name="Opt1_OpInterval">'TSP2'!$P$5</definedName>
    <definedName name="Opt1_OpName">'TSP2'!$B$2</definedName>
    <definedName name="Opt1_OpObj">'TSP2'!$D$3</definedName>
    <definedName name="Opt1_OpObjMatrix">'TSP2'!$B$13:$L$24</definedName>
    <definedName name="Opt1_OpObjTerms">'TSP2'!$B$10:$L$10</definedName>
    <definedName name="Opt1_OpProb">'TSP2'!$B$4</definedName>
    <definedName name="Opt1_OpSequence">'TSP2'!$B$8:$L$8</definedName>
    <definedName name="Opt1_OpShow">'TSP2'!$P$8:$AB$28</definedName>
    <definedName name="Opt1_OpType">'TSP2'!$B$3</definedName>
    <definedName name="Opt1_OpValue">'TSP2'!$B$7:$L$7</definedName>
    <definedName name="Opt1_OpVarName">'TSP2'!$B$6:$L$6</definedName>
    <definedName name="Opt1_x">'TSP2'!$M$14:$M$24</definedName>
    <definedName name="Opt1_y">'TSP2'!$N$14:$N$24</definedName>
    <definedName name="TSP">'TSP'!$A$1</definedName>
    <definedName name="TSP_OpAlg">'TSP'!$D$4</definedName>
    <definedName name="TSP_OpDir">'TSP'!$D$2</definedName>
    <definedName name="TSP_OpFeas">'TSP'!$F$2</definedName>
    <definedName name="TSP_OpFeasValue">'TSP'!$F$3</definedName>
    <definedName name="TSP_OpInterval">'TSP'!$M$5</definedName>
    <definedName name="TSP_OpName">'TSP'!$B$2</definedName>
    <definedName name="TSP_OpObj">'TSP'!$D$3</definedName>
    <definedName name="TSP_OpObjMatrix">'TSP'!$B$13:$I$21</definedName>
    <definedName name="TSP_OpObjTerms">'TSP'!$B$10:$I$10</definedName>
    <definedName name="TSP_OpProb">'TSP'!$B$4</definedName>
    <definedName name="TSP_OpSequence">'TSP'!$B$8:$I$8</definedName>
    <definedName name="TSP_OpShow">'TSP'!$M$8:$V$28</definedName>
    <definedName name="TSP_OpType">'TSP'!$B$3</definedName>
    <definedName name="TSP_OpValue">'TSP'!$B$7:$I$7</definedName>
    <definedName name="TSP_OpVarName">'TSP'!$B$6:$I$6</definedName>
    <definedName name="TSP_x">'TSP'!$J$14:$J$21</definedName>
    <definedName name="TSP_y">'TSP'!$K$14:$K$21</definedName>
  </definedNames>
  <calcPr fullCalcOnLoad="1"/>
</workbook>
</file>

<file path=xl/sharedStrings.xml><?xml version="1.0" encoding="utf-8"?>
<sst xmlns="http://schemas.openxmlformats.org/spreadsheetml/2006/main" count="159" uniqueCount="47">
  <si>
    <t>Optimize</t>
  </si>
  <si>
    <t>Objective</t>
  </si>
  <si>
    <t>Feasible</t>
  </si>
  <si>
    <t>Dir.</t>
  </si>
  <si>
    <t>Value</t>
  </si>
  <si>
    <t>Min</t>
  </si>
  <si>
    <t>State</t>
  </si>
  <si>
    <t>Name</t>
  </si>
  <si>
    <t>TSP</t>
  </si>
  <si>
    <t>Search Method</t>
  </si>
  <si>
    <t>Problem</t>
  </si>
  <si>
    <t>Algorithm</t>
  </si>
  <si>
    <t>From Node</t>
  </si>
  <si>
    <t>x1</t>
  </si>
  <si>
    <t>x2</t>
  </si>
  <si>
    <t>x3</t>
  </si>
  <si>
    <t>x4</t>
  </si>
  <si>
    <t>x5</t>
  </si>
  <si>
    <t>x6</t>
  </si>
  <si>
    <t>x7</t>
  </si>
  <si>
    <t>x1-ret.</t>
  </si>
  <si>
    <t>To Node</t>
  </si>
  <si>
    <t>Sequence</t>
  </si>
  <si>
    <t>Obj. Terms</t>
  </si>
  <si>
    <t>C(To,From)</t>
  </si>
  <si>
    <t>x</t>
  </si>
  <si>
    <t>y</t>
  </si>
  <si>
    <t>***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</si>
  <si>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</si>
  <si>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</si>
  <si>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</si>
  <si>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</si>
  <si>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</si>
  <si>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</si>
  <si>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</si>
  <si>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</si>
  <si>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</si>
  <si>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</si>
  <si>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</si>
  <si>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Opt1</t>
  </si>
  <si>
    <t>x8</t>
  </si>
  <si>
    <t>x9</t>
  </si>
  <si>
    <t>x10</t>
  </si>
  <si>
    <t>Random</t>
  </si>
  <si>
    <t>Best Found</t>
  </si>
  <si>
    <t>Exhaustive</t>
  </si>
  <si>
    <t>Optimum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</si>
</sst>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8"/>
  <sheetViews>
    <sheetView tabSelected="1" workbookViewId="0" topLeftCell="A1">
      <selection activeCell="D3" sqref="D3"/>
    </sheetView>
  </sheetViews>
  <sheetFormatPr defaultColWidth="11.00390625" defaultRowHeight="12.75"/>
  <cols>
    <col min="1" max="1" width="12.75390625" style="0" bestFit="1" customWidth="1"/>
    <col min="2" max="11" width="6.75390625" style="0" customWidth="1"/>
    <col min="12" max="12" width="12.375" style="0" bestFit="1" customWidth="1"/>
    <col min="13" max="22" width="5.75390625" style="0" customWidth="1"/>
  </cols>
  <sheetData>
    <row r="1" spans="1:14" ht="12.75">
      <c r="A1" s="8" t="s">
        <v>0</v>
      </c>
      <c r="D1" s="1" t="s">
        <v>1</v>
      </c>
      <c r="E1" s="1"/>
      <c r="F1" s="1" t="s">
        <v>2</v>
      </c>
      <c r="L1" s="8" t="s">
        <v>31</v>
      </c>
      <c r="M1">
        <v>99</v>
      </c>
      <c r="N1" t="s">
        <v>46</v>
      </c>
    </row>
    <row r="2" spans="1:14" ht="12.75">
      <c r="A2" s="3" t="s">
        <v>7</v>
      </c>
      <c r="B2" s="5" t="s">
        <v>8</v>
      </c>
      <c r="C2" s="3" t="s">
        <v>3</v>
      </c>
      <c r="D2" s="2" t="s">
        <v>5</v>
      </c>
      <c r="E2" s="3" t="s">
        <v>6</v>
      </c>
      <c r="F2" s="4" t="b">
        <f>TSP_OpFeasValue=0</f>
        <v>1</v>
      </c>
      <c r="L2" s="8" t="s">
        <v>32</v>
      </c>
      <c r="M2">
        <v>4</v>
      </c>
      <c r="N2" t="s">
        <v>33</v>
      </c>
    </row>
    <row r="3" spans="1:17" ht="12.75">
      <c r="A3" s="3" t="s">
        <v>9</v>
      </c>
      <c r="B3" s="5" t="s">
        <v>45</v>
      </c>
      <c r="C3" s="3" t="s">
        <v>4</v>
      </c>
      <c r="D3" s="4">
        <f>SUM(TSP_OpObjTerms)</f>
        <v>99</v>
      </c>
      <c r="E3" s="3" t="s">
        <v>4</v>
      </c>
      <c r="F3" s="4">
        <f>COUNTIF(TSP_OpValue,"=0")</f>
        <v>0</v>
      </c>
      <c r="L3" s="8" t="s">
        <v>34</v>
      </c>
      <c r="M3">
        <v>721</v>
      </c>
      <c r="N3" s="3" t="s">
        <v>35</v>
      </c>
      <c r="O3">
        <v>721</v>
      </c>
      <c r="P3" s="3" t="s">
        <v>36</v>
      </c>
      <c r="Q3">
        <v>0</v>
      </c>
    </row>
    <row r="4" spans="1:13" ht="12.75">
      <c r="A4" s="3" t="s">
        <v>10</v>
      </c>
      <c r="B4" s="5" t="s">
        <v>8</v>
      </c>
      <c r="C4" t="s">
        <v>11</v>
      </c>
      <c r="D4" s="2"/>
      <c r="L4" s="8" t="s">
        <v>37</v>
      </c>
      <c r="M4" s="13">
        <v>1</v>
      </c>
    </row>
    <row r="5" spans="1:13" ht="12.75">
      <c r="A5" s="3" t="s">
        <v>12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L5" s="8" t="s">
        <v>38</v>
      </c>
      <c r="M5">
        <v>100</v>
      </c>
    </row>
    <row r="6" spans="1:9" ht="12.75">
      <c r="A6" s="3" t="s">
        <v>7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</row>
    <row r="7" spans="1:13" ht="12.75">
      <c r="A7" s="3" t="s">
        <v>21</v>
      </c>
      <c r="B7" s="6">
        <v>2</v>
      </c>
      <c r="C7" s="6">
        <v>3</v>
      </c>
      <c r="D7" s="6">
        <v>5</v>
      </c>
      <c r="E7" s="6">
        <v>7</v>
      </c>
      <c r="F7" s="6">
        <v>6</v>
      </c>
      <c r="G7" s="6">
        <v>4</v>
      </c>
      <c r="H7" s="6">
        <v>8</v>
      </c>
      <c r="I7" s="6">
        <v>1</v>
      </c>
      <c r="M7" s="12" t="s">
        <v>28</v>
      </c>
    </row>
    <row r="8" spans="1:22" ht="12.75">
      <c r="A8" s="3" t="s">
        <v>22</v>
      </c>
      <c r="B8" s="7">
        <v>1</v>
      </c>
      <c r="C8" s="7">
        <f aca="true" t="shared" si="0" ref="C8:I8">INDEX(TSP_OpValue,1,B8)</f>
        <v>2</v>
      </c>
      <c r="D8" s="7">
        <f t="shared" si="0"/>
        <v>3</v>
      </c>
      <c r="E8" s="7">
        <f t="shared" si="0"/>
        <v>5</v>
      </c>
      <c r="F8" s="7">
        <f t="shared" si="0"/>
        <v>6</v>
      </c>
      <c r="G8" s="7">
        <f t="shared" si="0"/>
        <v>4</v>
      </c>
      <c r="H8" s="7">
        <f t="shared" si="0"/>
        <v>7</v>
      </c>
      <c r="I8" s="7">
        <f t="shared" si="0"/>
        <v>8</v>
      </c>
      <c r="M8" s="1" t="s">
        <v>29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V8" s="1" t="s">
        <v>30</v>
      </c>
    </row>
    <row r="9" spans="13:22" ht="12.75">
      <c r="M9" s="14">
        <v>672</v>
      </c>
      <c r="N9" s="14">
        <v>7</v>
      </c>
      <c r="O9" s="14">
        <v>8</v>
      </c>
      <c r="P9" s="14">
        <v>2</v>
      </c>
      <c r="Q9" s="14">
        <v>6</v>
      </c>
      <c r="R9" s="14">
        <v>3</v>
      </c>
      <c r="S9" s="14">
        <v>5</v>
      </c>
      <c r="T9" s="14">
        <v>4</v>
      </c>
      <c r="U9" s="14">
        <v>1</v>
      </c>
      <c r="V9" s="14">
        <v>99</v>
      </c>
    </row>
    <row r="10" spans="1:22" ht="12.75">
      <c r="A10" s="3" t="s">
        <v>23</v>
      </c>
      <c r="B10" s="7">
        <f aca="true" t="shared" si="1" ref="B10:I10">INDEX(TSP_OpObjMatrix,TSP_OpValue+1,)</f>
        <v>15</v>
      </c>
      <c r="C10" s="7">
        <f t="shared" si="1"/>
        <v>19</v>
      </c>
      <c r="D10" s="7">
        <f t="shared" si="1"/>
        <v>12</v>
      </c>
      <c r="E10" s="7">
        <f t="shared" si="1"/>
        <v>12</v>
      </c>
      <c r="F10" s="7">
        <f t="shared" si="1"/>
        <v>17</v>
      </c>
      <c r="G10" s="7">
        <f t="shared" si="1"/>
        <v>13</v>
      </c>
      <c r="H10" s="7">
        <f t="shared" si="1"/>
        <v>11</v>
      </c>
      <c r="I10" s="7">
        <f t="shared" si="1"/>
        <v>0</v>
      </c>
      <c r="M10" s="14">
        <v>9</v>
      </c>
      <c r="N10" s="14">
        <v>2</v>
      </c>
      <c r="O10" s="14">
        <v>3</v>
      </c>
      <c r="P10" s="14">
        <v>5</v>
      </c>
      <c r="Q10" s="14">
        <v>7</v>
      </c>
      <c r="R10" s="14">
        <v>6</v>
      </c>
      <c r="S10" s="14">
        <v>4</v>
      </c>
      <c r="T10" s="14">
        <v>8</v>
      </c>
      <c r="U10" s="14">
        <v>1</v>
      </c>
      <c r="V10" s="14">
        <v>99</v>
      </c>
    </row>
    <row r="11" spans="1:22" ht="12.75">
      <c r="A11" s="3"/>
      <c r="M11" s="14">
        <v>721</v>
      </c>
      <c r="N11" s="14">
        <v>2</v>
      </c>
      <c r="O11" s="14">
        <v>3</v>
      </c>
      <c r="P11" s="14">
        <v>5</v>
      </c>
      <c r="Q11" s="14">
        <v>7</v>
      </c>
      <c r="R11" s="14">
        <v>6</v>
      </c>
      <c r="S11" s="14">
        <v>4</v>
      </c>
      <c r="T11" s="14">
        <v>8</v>
      </c>
      <c r="U11" s="14">
        <v>1</v>
      </c>
      <c r="V11" s="14">
        <v>99</v>
      </c>
    </row>
    <row r="12" spans="1:22" ht="12.75">
      <c r="A12" s="3" t="s">
        <v>24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M12" s="14">
        <v>327</v>
      </c>
      <c r="N12" s="14">
        <v>4</v>
      </c>
      <c r="O12" s="14">
        <v>7</v>
      </c>
      <c r="P12" s="14">
        <v>2</v>
      </c>
      <c r="Q12" s="14">
        <v>6</v>
      </c>
      <c r="R12" s="14">
        <v>3</v>
      </c>
      <c r="S12" s="14">
        <v>5</v>
      </c>
      <c r="T12" s="14">
        <v>8</v>
      </c>
      <c r="U12" s="14">
        <v>1</v>
      </c>
      <c r="V12" s="14">
        <v>100</v>
      </c>
    </row>
    <row r="13" spans="1:22" ht="12.75">
      <c r="A13" s="3">
        <v>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 t="s">
        <v>25</v>
      </c>
      <c r="K13" s="10" t="s">
        <v>26</v>
      </c>
      <c r="M13" s="14">
        <v>604</v>
      </c>
      <c r="N13" s="14">
        <v>7</v>
      </c>
      <c r="O13" s="14">
        <v>3</v>
      </c>
      <c r="P13" s="14">
        <v>5</v>
      </c>
      <c r="Q13" s="14">
        <v>8</v>
      </c>
      <c r="R13" s="14">
        <v>6</v>
      </c>
      <c r="S13" s="14">
        <v>4</v>
      </c>
      <c r="T13" s="14">
        <v>2</v>
      </c>
      <c r="U13" s="14">
        <v>1</v>
      </c>
      <c r="V13" s="14">
        <v>100</v>
      </c>
    </row>
    <row r="14" spans="1:22" ht="12.75">
      <c r="A14" s="3">
        <v>1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9">
        <v>0</v>
      </c>
      <c r="J14" s="11">
        <v>21.333911895751953</v>
      </c>
      <c r="K14" s="11">
        <v>9.637646675109863</v>
      </c>
      <c r="M14" s="14">
        <v>560</v>
      </c>
      <c r="N14" s="14">
        <v>6</v>
      </c>
      <c r="O14" s="14">
        <v>7</v>
      </c>
      <c r="P14" s="14">
        <v>2</v>
      </c>
      <c r="Q14" s="14">
        <v>8</v>
      </c>
      <c r="R14" s="14">
        <v>3</v>
      </c>
      <c r="S14" s="14">
        <v>5</v>
      </c>
      <c r="T14" s="14">
        <v>4</v>
      </c>
      <c r="U14" s="14">
        <v>1</v>
      </c>
      <c r="V14" s="14">
        <v>104</v>
      </c>
    </row>
    <row r="15" spans="1:22" ht="12.75">
      <c r="A15" s="3">
        <v>2</v>
      </c>
      <c r="B15" s="9">
        <v>15</v>
      </c>
      <c r="C15" s="9" t="s">
        <v>27</v>
      </c>
      <c r="D15" s="9">
        <v>19</v>
      </c>
      <c r="E15" s="9">
        <v>21</v>
      </c>
      <c r="F15" s="9">
        <v>13</v>
      </c>
      <c r="G15" s="9">
        <v>26</v>
      </c>
      <c r="H15" s="9">
        <v>22</v>
      </c>
      <c r="I15" s="9" t="s">
        <v>27</v>
      </c>
      <c r="J15" s="11">
        <v>15.3685302734375</v>
      </c>
      <c r="K15" s="11">
        <v>23.749608993530273</v>
      </c>
      <c r="M15" s="14">
        <v>337</v>
      </c>
      <c r="N15" s="14">
        <v>4</v>
      </c>
      <c r="O15" s="14">
        <v>3</v>
      </c>
      <c r="P15" s="14">
        <v>5</v>
      </c>
      <c r="Q15" s="14">
        <v>7</v>
      </c>
      <c r="R15" s="14">
        <v>6</v>
      </c>
      <c r="S15" s="14">
        <v>8</v>
      </c>
      <c r="T15" s="14">
        <v>2</v>
      </c>
      <c r="U15" s="14">
        <v>1</v>
      </c>
      <c r="V15" s="14">
        <v>104</v>
      </c>
    </row>
    <row r="16" spans="1:22" ht="12.75">
      <c r="A16" s="3">
        <v>3</v>
      </c>
      <c r="B16" s="9">
        <v>29</v>
      </c>
      <c r="C16" s="9">
        <v>19</v>
      </c>
      <c r="D16" s="9" t="s">
        <v>27</v>
      </c>
      <c r="E16" s="9">
        <v>33</v>
      </c>
      <c r="F16" s="9">
        <v>12</v>
      </c>
      <c r="G16" s="9">
        <v>29</v>
      </c>
      <c r="H16" s="9">
        <v>39</v>
      </c>
      <c r="I16" s="9" t="s">
        <v>27</v>
      </c>
      <c r="J16" s="11">
        <v>29.385183334350586</v>
      </c>
      <c r="K16" s="11">
        <v>37.64203643798828</v>
      </c>
      <c r="M16" s="14">
        <v>670</v>
      </c>
      <c r="N16" s="14">
        <v>7</v>
      </c>
      <c r="O16" s="14">
        <v>8</v>
      </c>
      <c r="P16" s="14">
        <v>5</v>
      </c>
      <c r="Q16" s="14">
        <v>6</v>
      </c>
      <c r="R16" s="14">
        <v>2</v>
      </c>
      <c r="S16" s="14">
        <v>3</v>
      </c>
      <c r="T16" s="14">
        <v>4</v>
      </c>
      <c r="U16" s="14">
        <v>1</v>
      </c>
      <c r="V16" s="14">
        <v>105</v>
      </c>
    </row>
    <row r="17" spans="1:22" ht="12.75">
      <c r="A17" s="3">
        <v>4</v>
      </c>
      <c r="B17" s="9">
        <v>6</v>
      </c>
      <c r="C17" s="9">
        <v>21</v>
      </c>
      <c r="D17" s="9">
        <v>33</v>
      </c>
      <c r="E17" s="9" t="s">
        <v>27</v>
      </c>
      <c r="F17" s="9">
        <v>20</v>
      </c>
      <c r="G17" s="9">
        <v>13</v>
      </c>
      <c r="H17" s="9">
        <v>12</v>
      </c>
      <c r="I17" s="9" t="s">
        <v>27</v>
      </c>
      <c r="J17" s="11">
        <v>24.880754470825195</v>
      </c>
      <c r="K17" s="11">
        <v>4.6367645263671875</v>
      </c>
      <c r="M17" s="14">
        <v>51</v>
      </c>
      <c r="N17" s="14">
        <v>2</v>
      </c>
      <c r="O17" s="14">
        <v>5</v>
      </c>
      <c r="P17" s="14">
        <v>6</v>
      </c>
      <c r="Q17" s="14">
        <v>7</v>
      </c>
      <c r="R17" s="14">
        <v>3</v>
      </c>
      <c r="S17" s="14">
        <v>4</v>
      </c>
      <c r="T17" s="14">
        <v>8</v>
      </c>
      <c r="U17" s="14">
        <v>1</v>
      </c>
      <c r="V17" s="14">
        <v>105</v>
      </c>
    </row>
    <row r="18" spans="1:22" ht="12.75">
      <c r="A18" s="3">
        <v>5</v>
      </c>
      <c r="B18" s="9">
        <v>17</v>
      </c>
      <c r="C18" s="9">
        <v>13</v>
      </c>
      <c r="D18" s="9">
        <v>12</v>
      </c>
      <c r="E18" s="9">
        <v>20</v>
      </c>
      <c r="F18" s="9" t="s">
        <v>27</v>
      </c>
      <c r="G18" s="9">
        <v>17</v>
      </c>
      <c r="H18" s="9">
        <v>28</v>
      </c>
      <c r="I18" s="9" t="s">
        <v>27</v>
      </c>
      <c r="J18" s="11">
        <v>28.452232360839844</v>
      </c>
      <c r="K18" s="11">
        <v>25.255340576171875</v>
      </c>
      <c r="M18" s="14">
        <v>10</v>
      </c>
      <c r="N18" s="14">
        <v>2</v>
      </c>
      <c r="O18" s="14">
        <v>3</v>
      </c>
      <c r="P18" s="14">
        <v>5</v>
      </c>
      <c r="Q18" s="14">
        <v>8</v>
      </c>
      <c r="R18" s="14">
        <v>6</v>
      </c>
      <c r="S18" s="14">
        <v>7</v>
      </c>
      <c r="T18" s="14">
        <v>4</v>
      </c>
      <c r="U18" s="14">
        <v>1</v>
      </c>
      <c r="V18" s="14">
        <v>106</v>
      </c>
    </row>
    <row r="19" spans="1:22" ht="12.75">
      <c r="A19" s="3">
        <v>6</v>
      </c>
      <c r="B19" s="9">
        <v>16</v>
      </c>
      <c r="C19" s="9">
        <v>26</v>
      </c>
      <c r="D19" s="9">
        <v>29</v>
      </c>
      <c r="E19" s="9">
        <v>13</v>
      </c>
      <c r="F19" s="9">
        <v>17</v>
      </c>
      <c r="G19" s="9" t="s">
        <v>27</v>
      </c>
      <c r="H19" s="9">
        <v>25</v>
      </c>
      <c r="I19" s="9" t="s">
        <v>27</v>
      </c>
      <c r="J19" s="11">
        <v>37.597476959228516</v>
      </c>
      <c r="K19" s="11">
        <v>9.816675186157227</v>
      </c>
      <c r="M19" s="14">
        <v>614</v>
      </c>
      <c r="N19" s="14">
        <v>7</v>
      </c>
      <c r="O19" s="14">
        <v>5</v>
      </c>
      <c r="P19" s="14">
        <v>6</v>
      </c>
      <c r="Q19" s="14">
        <v>8</v>
      </c>
      <c r="R19" s="14">
        <v>3</v>
      </c>
      <c r="S19" s="14">
        <v>4</v>
      </c>
      <c r="T19" s="14">
        <v>2</v>
      </c>
      <c r="U19" s="14">
        <v>1</v>
      </c>
      <c r="V19" s="14">
        <v>106</v>
      </c>
    </row>
    <row r="20" spans="1:22" ht="12.75">
      <c r="A20" s="3">
        <v>7</v>
      </c>
      <c r="B20" s="9">
        <v>11</v>
      </c>
      <c r="C20" s="9">
        <v>22</v>
      </c>
      <c r="D20" s="9">
        <v>39</v>
      </c>
      <c r="E20" s="9">
        <v>12</v>
      </c>
      <c r="F20" s="9">
        <v>28</v>
      </c>
      <c r="G20" s="9">
        <v>25</v>
      </c>
      <c r="H20" s="9" t="s">
        <v>27</v>
      </c>
      <c r="I20" s="9" t="s">
        <v>27</v>
      </c>
      <c r="J20" s="11">
        <v>12.922266006469727</v>
      </c>
      <c r="K20" s="11">
        <v>1.815943717956543</v>
      </c>
      <c r="M20" s="14">
        <v>321</v>
      </c>
      <c r="N20" s="14">
        <v>4</v>
      </c>
      <c r="O20" s="14">
        <v>7</v>
      </c>
      <c r="P20" s="14">
        <v>5</v>
      </c>
      <c r="Q20" s="14">
        <v>6</v>
      </c>
      <c r="R20" s="14">
        <v>2</v>
      </c>
      <c r="S20" s="14">
        <v>3</v>
      </c>
      <c r="T20" s="14">
        <v>8</v>
      </c>
      <c r="U20" s="14">
        <v>1</v>
      </c>
      <c r="V20" s="14">
        <v>106</v>
      </c>
    </row>
    <row r="21" spans="1:22" ht="12.75">
      <c r="A21" s="3">
        <v>8</v>
      </c>
      <c r="B21" s="9" t="s">
        <v>27</v>
      </c>
      <c r="C21" s="9">
        <v>15</v>
      </c>
      <c r="D21" s="9">
        <v>29</v>
      </c>
      <c r="E21" s="9">
        <v>6</v>
      </c>
      <c r="F21" s="9">
        <v>17</v>
      </c>
      <c r="G21" s="9">
        <v>16</v>
      </c>
      <c r="H21" s="9">
        <v>11</v>
      </c>
      <c r="I21" s="9" t="s">
        <v>27</v>
      </c>
      <c r="J21" s="11">
        <v>21.333911895751953</v>
      </c>
      <c r="K21" s="11">
        <v>9.637646675109863</v>
      </c>
      <c r="M21" s="14">
        <v>360</v>
      </c>
      <c r="N21" s="14">
        <v>4</v>
      </c>
      <c r="O21" s="14">
        <v>8</v>
      </c>
      <c r="P21" s="14">
        <v>2</v>
      </c>
      <c r="Q21" s="14">
        <v>7</v>
      </c>
      <c r="R21" s="14">
        <v>3</v>
      </c>
      <c r="S21" s="14">
        <v>5</v>
      </c>
      <c r="T21" s="14">
        <v>6</v>
      </c>
      <c r="U21" s="14">
        <v>1</v>
      </c>
      <c r="V21" s="14">
        <v>106</v>
      </c>
    </row>
    <row r="22" spans="13:22" ht="12.75">
      <c r="M22" s="14">
        <v>559</v>
      </c>
      <c r="N22" s="14">
        <v>6</v>
      </c>
      <c r="O22" s="14">
        <v>4</v>
      </c>
      <c r="P22" s="14">
        <v>2</v>
      </c>
      <c r="Q22" s="14">
        <v>7</v>
      </c>
      <c r="R22" s="14">
        <v>3</v>
      </c>
      <c r="S22" s="14">
        <v>5</v>
      </c>
      <c r="T22" s="14">
        <v>8</v>
      </c>
      <c r="U22" s="14">
        <v>1</v>
      </c>
      <c r="V22" s="14">
        <v>108</v>
      </c>
    </row>
    <row r="23" spans="13:22" ht="12.75">
      <c r="M23" s="14">
        <v>649</v>
      </c>
      <c r="N23" s="14">
        <v>7</v>
      </c>
      <c r="O23" s="14">
        <v>3</v>
      </c>
      <c r="P23" s="14">
        <v>5</v>
      </c>
      <c r="Q23" s="14">
        <v>2</v>
      </c>
      <c r="R23" s="14">
        <v>6</v>
      </c>
      <c r="S23" s="14">
        <v>8</v>
      </c>
      <c r="T23" s="14">
        <v>4</v>
      </c>
      <c r="U23" s="14">
        <v>1</v>
      </c>
      <c r="V23" s="14">
        <v>108</v>
      </c>
    </row>
    <row r="24" spans="13:22" ht="12.75">
      <c r="M24" s="14">
        <v>387</v>
      </c>
      <c r="N24" s="14">
        <v>5</v>
      </c>
      <c r="O24" s="14">
        <v>6</v>
      </c>
      <c r="P24" s="14">
        <v>2</v>
      </c>
      <c r="Q24" s="14">
        <v>7</v>
      </c>
      <c r="R24" s="14">
        <v>3</v>
      </c>
      <c r="S24" s="14">
        <v>4</v>
      </c>
      <c r="T24" s="14">
        <v>8</v>
      </c>
      <c r="U24" s="14">
        <v>1</v>
      </c>
      <c r="V24" s="14">
        <v>110</v>
      </c>
    </row>
    <row r="25" spans="13:22" ht="12.75">
      <c r="M25" s="14">
        <v>667</v>
      </c>
      <c r="N25" s="14">
        <v>7</v>
      </c>
      <c r="O25" s="14">
        <v>3</v>
      </c>
      <c r="P25" s="14">
        <v>5</v>
      </c>
      <c r="Q25" s="14">
        <v>6</v>
      </c>
      <c r="R25" s="14">
        <v>8</v>
      </c>
      <c r="S25" s="14">
        <v>2</v>
      </c>
      <c r="T25" s="14">
        <v>4</v>
      </c>
      <c r="U25" s="14">
        <v>1</v>
      </c>
      <c r="V25" s="14">
        <v>110</v>
      </c>
    </row>
    <row r="26" spans="13:22" ht="12.75">
      <c r="M26" s="14">
        <v>518</v>
      </c>
      <c r="N26" s="14">
        <v>6</v>
      </c>
      <c r="O26" s="14">
        <v>7</v>
      </c>
      <c r="P26" s="14">
        <v>5</v>
      </c>
      <c r="Q26" s="14">
        <v>8</v>
      </c>
      <c r="R26" s="14">
        <v>2</v>
      </c>
      <c r="S26" s="14">
        <v>3</v>
      </c>
      <c r="T26" s="14">
        <v>4</v>
      </c>
      <c r="U26" s="14">
        <v>1</v>
      </c>
      <c r="V26" s="14">
        <v>110</v>
      </c>
    </row>
    <row r="27" spans="13:22" ht="12.75">
      <c r="M27" s="14">
        <v>339</v>
      </c>
      <c r="N27" s="14">
        <v>4</v>
      </c>
      <c r="O27" s="14">
        <v>5</v>
      </c>
      <c r="P27" s="14">
        <v>6</v>
      </c>
      <c r="Q27" s="14">
        <v>7</v>
      </c>
      <c r="R27" s="14">
        <v>3</v>
      </c>
      <c r="S27" s="14">
        <v>8</v>
      </c>
      <c r="T27" s="14">
        <v>2</v>
      </c>
      <c r="U27" s="14">
        <v>1</v>
      </c>
      <c r="V27" s="14">
        <v>110</v>
      </c>
    </row>
    <row r="28" spans="13:22" ht="12.75">
      <c r="M28" s="14">
        <v>389</v>
      </c>
      <c r="N28" s="14">
        <v>5</v>
      </c>
      <c r="O28" s="14">
        <v>7</v>
      </c>
      <c r="P28" s="14">
        <v>2</v>
      </c>
      <c r="Q28" s="14">
        <v>6</v>
      </c>
      <c r="R28" s="14">
        <v>3</v>
      </c>
      <c r="S28" s="14">
        <v>8</v>
      </c>
      <c r="T28" s="14">
        <v>4</v>
      </c>
      <c r="U28" s="14">
        <v>1</v>
      </c>
      <c r="V28" s="14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8"/>
  <sheetViews>
    <sheetView workbookViewId="0" topLeftCell="A1">
      <selection activeCell="AD32" sqref="AD32"/>
    </sheetView>
  </sheetViews>
  <sheetFormatPr defaultColWidth="11.00390625" defaultRowHeight="12.75"/>
  <cols>
    <col min="1" max="1" width="12.75390625" style="0" bestFit="1" customWidth="1"/>
    <col min="2" max="14" width="5.625" style="0" customWidth="1"/>
    <col min="15" max="15" width="12.375" style="0" bestFit="1" customWidth="1"/>
    <col min="16" max="16" width="5.75390625" style="0" customWidth="1"/>
    <col min="17" max="28" width="5.125" style="0" customWidth="1"/>
  </cols>
  <sheetData>
    <row r="1" spans="1:17" ht="12.75">
      <c r="A1" s="8" t="s">
        <v>0</v>
      </c>
      <c r="D1" s="1" t="s">
        <v>1</v>
      </c>
      <c r="E1" s="1"/>
      <c r="F1" s="1" t="s">
        <v>2</v>
      </c>
      <c r="O1" s="8" t="s">
        <v>31</v>
      </c>
      <c r="P1">
        <v>105</v>
      </c>
      <c r="Q1" t="s">
        <v>44</v>
      </c>
    </row>
    <row r="2" spans="1:17" ht="12.75">
      <c r="A2" s="3" t="s">
        <v>7</v>
      </c>
      <c r="B2" s="5" t="s">
        <v>39</v>
      </c>
      <c r="C2" s="3" t="s">
        <v>3</v>
      </c>
      <c r="D2" s="2" t="s">
        <v>5</v>
      </c>
      <c r="E2" s="3" t="s">
        <v>6</v>
      </c>
      <c r="F2" s="4" t="b">
        <f>Opt1_OpFeasValue=0</f>
        <v>1</v>
      </c>
      <c r="O2" s="8" t="s">
        <v>32</v>
      </c>
      <c r="P2">
        <v>4</v>
      </c>
      <c r="Q2" t="s">
        <v>33</v>
      </c>
    </row>
    <row r="3" spans="1:20" ht="12.75">
      <c r="A3" s="3" t="s">
        <v>9</v>
      </c>
      <c r="B3" s="5" t="s">
        <v>43</v>
      </c>
      <c r="C3" s="3" t="s">
        <v>4</v>
      </c>
      <c r="D3" s="4">
        <f>SUM(Opt1_OpObjTerms)</f>
        <v>105</v>
      </c>
      <c r="E3" s="3" t="s">
        <v>4</v>
      </c>
      <c r="F3" s="4">
        <f>COUNTIF(Opt1_OpValue,"=0")</f>
        <v>0</v>
      </c>
      <c r="O3" s="8" t="s">
        <v>34</v>
      </c>
      <c r="P3">
        <v>3054</v>
      </c>
      <c r="Q3" s="3" t="s">
        <v>35</v>
      </c>
      <c r="R3">
        <v>11</v>
      </c>
      <c r="S3" s="3" t="s">
        <v>36</v>
      </c>
      <c r="T3">
        <v>3043</v>
      </c>
    </row>
    <row r="4" spans="1:16" ht="12.75">
      <c r="A4" s="3" t="s">
        <v>10</v>
      </c>
      <c r="B4" s="5" t="s">
        <v>8</v>
      </c>
      <c r="C4" t="s">
        <v>11</v>
      </c>
      <c r="D4" s="2"/>
      <c r="O4" s="8" t="s">
        <v>37</v>
      </c>
      <c r="P4" s="13">
        <v>1</v>
      </c>
    </row>
    <row r="5" spans="1:16" ht="12.75">
      <c r="A5" s="3" t="s">
        <v>12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O5" s="8" t="s">
        <v>38</v>
      </c>
      <c r="P5">
        <v>500</v>
      </c>
    </row>
    <row r="6" spans="1:12" ht="12.75">
      <c r="A6" s="3" t="s">
        <v>7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40</v>
      </c>
      <c r="J6" s="1" t="s">
        <v>41</v>
      </c>
      <c r="K6" s="1" t="s">
        <v>42</v>
      </c>
      <c r="L6" s="1" t="s">
        <v>20</v>
      </c>
    </row>
    <row r="7" spans="1:16" ht="12.75">
      <c r="A7" s="3" t="s">
        <v>21</v>
      </c>
      <c r="B7" s="6">
        <v>3</v>
      </c>
      <c r="C7" s="6">
        <v>5</v>
      </c>
      <c r="D7" s="6">
        <v>7</v>
      </c>
      <c r="E7" s="6">
        <v>8</v>
      </c>
      <c r="F7" s="6">
        <v>11</v>
      </c>
      <c r="G7" s="6">
        <v>4</v>
      </c>
      <c r="H7" s="6">
        <v>9</v>
      </c>
      <c r="I7" s="6">
        <v>2</v>
      </c>
      <c r="J7" s="6">
        <v>10</v>
      </c>
      <c r="K7" s="6">
        <v>6</v>
      </c>
      <c r="L7" s="6">
        <v>1</v>
      </c>
      <c r="P7" s="12" t="s">
        <v>28</v>
      </c>
    </row>
    <row r="8" spans="1:28" ht="12.75">
      <c r="A8" s="3" t="s">
        <v>22</v>
      </c>
      <c r="B8" s="7">
        <v>1</v>
      </c>
      <c r="C8" s="7">
        <f aca="true" t="shared" si="0" ref="C8:L8">INDEX(Opt1_OpValue,1,B8)</f>
        <v>3</v>
      </c>
      <c r="D8" s="7">
        <f t="shared" si="0"/>
        <v>7</v>
      </c>
      <c r="E8" s="7">
        <f t="shared" si="0"/>
        <v>9</v>
      </c>
      <c r="F8" s="7">
        <f t="shared" si="0"/>
        <v>10</v>
      </c>
      <c r="G8" s="7">
        <f t="shared" si="0"/>
        <v>6</v>
      </c>
      <c r="H8" s="7">
        <f t="shared" si="0"/>
        <v>4</v>
      </c>
      <c r="I8" s="7">
        <f t="shared" si="0"/>
        <v>8</v>
      </c>
      <c r="J8" s="7">
        <f t="shared" si="0"/>
        <v>2</v>
      </c>
      <c r="K8" s="7">
        <f t="shared" si="0"/>
        <v>5</v>
      </c>
      <c r="L8" s="7">
        <f t="shared" si="0"/>
        <v>11</v>
      </c>
      <c r="P8" s="1" t="s">
        <v>29</v>
      </c>
      <c r="Q8" s="1" t="s">
        <v>13</v>
      </c>
      <c r="R8" s="1" t="s">
        <v>14</v>
      </c>
      <c r="S8" s="1" t="s">
        <v>15</v>
      </c>
      <c r="T8" s="1" t="s">
        <v>16</v>
      </c>
      <c r="U8" s="1" t="s">
        <v>17</v>
      </c>
      <c r="V8" s="1" t="s">
        <v>18</v>
      </c>
      <c r="W8" s="1" t="s">
        <v>19</v>
      </c>
      <c r="X8" s="1" t="s">
        <v>40</v>
      </c>
      <c r="Y8" s="1" t="s">
        <v>41</v>
      </c>
      <c r="Z8" s="1" t="s">
        <v>42</v>
      </c>
      <c r="AA8" s="1" t="s">
        <v>20</v>
      </c>
      <c r="AB8" s="1" t="s">
        <v>30</v>
      </c>
    </row>
    <row r="9" spans="16:28" ht="12.75">
      <c r="P9" s="14">
        <v>3054</v>
      </c>
      <c r="Q9" s="14">
        <v>3</v>
      </c>
      <c r="R9" s="14">
        <v>5</v>
      </c>
      <c r="S9" s="14">
        <v>7</v>
      </c>
      <c r="T9" s="14">
        <v>8</v>
      </c>
      <c r="U9" s="14">
        <v>11</v>
      </c>
      <c r="V9" s="14">
        <v>4</v>
      </c>
      <c r="W9" s="14">
        <v>9</v>
      </c>
      <c r="X9" s="14">
        <v>2</v>
      </c>
      <c r="Y9" s="14">
        <v>10</v>
      </c>
      <c r="Z9" s="14">
        <v>6</v>
      </c>
      <c r="AA9" s="14">
        <v>1</v>
      </c>
      <c r="AB9" s="14">
        <v>105</v>
      </c>
    </row>
    <row r="10" spans="1:28" ht="12.75">
      <c r="A10" s="3" t="s">
        <v>23</v>
      </c>
      <c r="B10" s="7">
        <f aca="true" t="shared" si="1" ref="B10:L10">INDEX(Opt1_OpObjMatrix,Opt1_OpValue+1,)</f>
        <v>9</v>
      </c>
      <c r="C10" s="7">
        <f t="shared" si="1"/>
        <v>23</v>
      </c>
      <c r="D10" s="7">
        <f t="shared" si="1"/>
        <v>9</v>
      </c>
      <c r="E10" s="7">
        <f t="shared" si="1"/>
        <v>8</v>
      </c>
      <c r="F10" s="7">
        <f t="shared" si="1"/>
        <v>5</v>
      </c>
      <c r="G10" s="7">
        <f t="shared" si="1"/>
        <v>3</v>
      </c>
      <c r="H10" s="7">
        <f t="shared" si="1"/>
        <v>18</v>
      </c>
      <c r="I10" s="7">
        <f t="shared" si="1"/>
        <v>15</v>
      </c>
      <c r="J10" s="7">
        <f t="shared" si="1"/>
        <v>6</v>
      </c>
      <c r="K10" s="7">
        <f t="shared" si="1"/>
        <v>9</v>
      </c>
      <c r="L10" s="7">
        <f t="shared" si="1"/>
        <v>0</v>
      </c>
      <c r="P10" s="14">
        <v>441</v>
      </c>
      <c r="Q10" s="14">
        <v>3</v>
      </c>
      <c r="R10" s="14">
        <v>5</v>
      </c>
      <c r="S10" s="14">
        <v>7</v>
      </c>
      <c r="T10" s="14">
        <v>8</v>
      </c>
      <c r="U10" s="14">
        <v>11</v>
      </c>
      <c r="V10" s="14">
        <v>4</v>
      </c>
      <c r="W10" s="14">
        <v>9</v>
      </c>
      <c r="X10" s="14">
        <v>2</v>
      </c>
      <c r="Y10" s="14">
        <v>10</v>
      </c>
      <c r="Z10" s="14">
        <v>6</v>
      </c>
      <c r="AA10" s="14">
        <v>1</v>
      </c>
      <c r="AB10" s="14">
        <v>105</v>
      </c>
    </row>
    <row r="11" spans="1:28" ht="12.75">
      <c r="A11" s="3"/>
      <c r="P11" s="14">
        <v>129</v>
      </c>
      <c r="Q11" s="14">
        <v>2</v>
      </c>
      <c r="R11" s="14">
        <v>8</v>
      </c>
      <c r="S11" s="14">
        <v>5</v>
      </c>
      <c r="T11" s="14">
        <v>6</v>
      </c>
      <c r="U11" s="14">
        <v>11</v>
      </c>
      <c r="V11" s="14">
        <v>10</v>
      </c>
      <c r="W11" s="14">
        <v>3</v>
      </c>
      <c r="X11" s="14">
        <v>4</v>
      </c>
      <c r="Y11" s="14">
        <v>7</v>
      </c>
      <c r="Z11" s="14">
        <v>9</v>
      </c>
      <c r="AA11" s="14">
        <v>1</v>
      </c>
      <c r="AB11" s="14">
        <v>107</v>
      </c>
    </row>
    <row r="12" spans="1:28" ht="12.75">
      <c r="A12" s="3" t="s">
        <v>24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P12" s="14">
        <v>123</v>
      </c>
      <c r="Q12" s="14">
        <v>2</v>
      </c>
      <c r="R12" s="14">
        <v>8</v>
      </c>
      <c r="S12" s="14">
        <v>5</v>
      </c>
      <c r="T12" s="14">
        <v>10</v>
      </c>
      <c r="U12" s="14">
        <v>11</v>
      </c>
      <c r="V12" s="14">
        <v>4</v>
      </c>
      <c r="W12" s="14">
        <v>3</v>
      </c>
      <c r="X12" s="14">
        <v>6</v>
      </c>
      <c r="Y12" s="14">
        <v>7</v>
      </c>
      <c r="Z12" s="14">
        <v>9</v>
      </c>
      <c r="AA12" s="14">
        <v>1</v>
      </c>
      <c r="AB12" s="14">
        <v>110</v>
      </c>
    </row>
    <row r="13" spans="1:28" ht="12.75">
      <c r="A13" s="3">
        <v>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0" t="s">
        <v>25</v>
      </c>
      <c r="N13" s="10" t="s">
        <v>26</v>
      </c>
      <c r="P13" s="14">
        <v>122</v>
      </c>
      <c r="Q13" s="14">
        <v>2</v>
      </c>
      <c r="R13" s="14">
        <v>4</v>
      </c>
      <c r="S13" s="14">
        <v>5</v>
      </c>
      <c r="T13" s="14">
        <v>6</v>
      </c>
      <c r="U13" s="14">
        <v>11</v>
      </c>
      <c r="V13" s="14">
        <v>8</v>
      </c>
      <c r="W13" s="14">
        <v>3</v>
      </c>
      <c r="X13" s="14">
        <v>10</v>
      </c>
      <c r="Y13" s="14">
        <v>7</v>
      </c>
      <c r="Z13" s="14">
        <v>9</v>
      </c>
      <c r="AA13" s="14">
        <v>1</v>
      </c>
      <c r="AB13" s="14">
        <v>118</v>
      </c>
    </row>
    <row r="14" spans="1:28" ht="12.75">
      <c r="A14" s="3">
        <v>1</v>
      </c>
      <c r="B14" s="9" t="s">
        <v>27</v>
      </c>
      <c r="C14" s="9" t="s">
        <v>27</v>
      </c>
      <c r="D14" s="9" t="s">
        <v>27</v>
      </c>
      <c r="E14" s="9" t="s">
        <v>27</v>
      </c>
      <c r="F14" s="9" t="s">
        <v>27</v>
      </c>
      <c r="G14" s="9" t="s">
        <v>27</v>
      </c>
      <c r="H14" s="9" t="s">
        <v>27</v>
      </c>
      <c r="I14" s="9" t="s">
        <v>27</v>
      </c>
      <c r="J14" s="9" t="s">
        <v>27</v>
      </c>
      <c r="K14" s="9" t="s">
        <v>27</v>
      </c>
      <c r="L14" s="9">
        <v>0</v>
      </c>
      <c r="M14" s="11">
        <v>31.83003044128418</v>
      </c>
      <c r="N14" s="11">
        <v>54.93305969238281</v>
      </c>
      <c r="P14" s="14">
        <v>117</v>
      </c>
      <c r="Q14" s="14">
        <v>2</v>
      </c>
      <c r="R14" s="14">
        <v>6</v>
      </c>
      <c r="S14" s="14">
        <v>5</v>
      </c>
      <c r="T14" s="14">
        <v>8</v>
      </c>
      <c r="U14" s="14">
        <v>11</v>
      </c>
      <c r="V14" s="14">
        <v>4</v>
      </c>
      <c r="W14" s="14">
        <v>3</v>
      </c>
      <c r="X14" s="14">
        <v>10</v>
      </c>
      <c r="Y14" s="14">
        <v>7</v>
      </c>
      <c r="Z14" s="14">
        <v>9</v>
      </c>
      <c r="AA14" s="14">
        <v>1</v>
      </c>
      <c r="AB14" s="14">
        <v>119</v>
      </c>
    </row>
    <row r="15" spans="1:28" ht="12.75">
      <c r="A15" s="3">
        <v>2</v>
      </c>
      <c r="B15" s="9">
        <v>28</v>
      </c>
      <c r="C15" s="9" t="s">
        <v>27</v>
      </c>
      <c r="D15" s="9">
        <v>26</v>
      </c>
      <c r="E15" s="9">
        <v>14</v>
      </c>
      <c r="F15" s="9">
        <v>23</v>
      </c>
      <c r="G15" s="9">
        <v>17</v>
      </c>
      <c r="H15" s="9">
        <v>26</v>
      </c>
      <c r="I15" s="9">
        <v>15</v>
      </c>
      <c r="J15" s="9">
        <v>19</v>
      </c>
      <c r="K15" s="9">
        <v>18</v>
      </c>
      <c r="L15" s="9" t="s">
        <v>27</v>
      </c>
      <c r="M15" s="11">
        <v>47.64331817626953</v>
      </c>
      <c r="N15" s="11">
        <v>31.267000198364258</v>
      </c>
      <c r="P15" s="14">
        <v>115</v>
      </c>
      <c r="Q15" s="14">
        <v>10</v>
      </c>
      <c r="R15" s="14">
        <v>9</v>
      </c>
      <c r="S15" s="14">
        <v>5</v>
      </c>
      <c r="T15" s="14">
        <v>8</v>
      </c>
      <c r="U15" s="14">
        <v>11</v>
      </c>
      <c r="V15" s="14">
        <v>4</v>
      </c>
      <c r="W15" s="14">
        <v>3</v>
      </c>
      <c r="X15" s="14">
        <v>2</v>
      </c>
      <c r="Y15" s="14">
        <v>7</v>
      </c>
      <c r="Z15" s="14">
        <v>6</v>
      </c>
      <c r="AA15" s="14">
        <v>1</v>
      </c>
      <c r="AB15" s="14">
        <v>129</v>
      </c>
    </row>
    <row r="16" spans="1:28" ht="12.75">
      <c r="A16" s="3">
        <v>3</v>
      </c>
      <c r="B16" s="9">
        <v>9</v>
      </c>
      <c r="C16" s="9">
        <v>26</v>
      </c>
      <c r="D16" s="9" t="s">
        <v>27</v>
      </c>
      <c r="E16" s="9">
        <v>36</v>
      </c>
      <c r="F16" s="9">
        <v>6</v>
      </c>
      <c r="G16" s="9">
        <v>37</v>
      </c>
      <c r="H16" s="9">
        <v>9</v>
      </c>
      <c r="I16" s="9">
        <v>40</v>
      </c>
      <c r="J16" s="9">
        <v>25</v>
      </c>
      <c r="K16" s="9">
        <v>30</v>
      </c>
      <c r="L16" s="9" t="s">
        <v>27</v>
      </c>
      <c r="M16" s="11">
        <v>26.69508934020996</v>
      </c>
      <c r="N16" s="11">
        <v>46.825923919677734</v>
      </c>
      <c r="P16" s="14">
        <v>99</v>
      </c>
      <c r="Q16" s="14">
        <v>4</v>
      </c>
      <c r="R16" s="14">
        <v>9</v>
      </c>
      <c r="S16" s="14">
        <v>5</v>
      </c>
      <c r="T16" s="14">
        <v>6</v>
      </c>
      <c r="U16" s="14">
        <v>11</v>
      </c>
      <c r="V16" s="14">
        <v>10</v>
      </c>
      <c r="W16" s="14">
        <v>3</v>
      </c>
      <c r="X16" s="14">
        <v>2</v>
      </c>
      <c r="Y16" s="14">
        <v>7</v>
      </c>
      <c r="Z16" s="14">
        <v>8</v>
      </c>
      <c r="AA16" s="14">
        <v>1</v>
      </c>
      <c r="AB16" s="14">
        <v>144</v>
      </c>
    </row>
    <row r="17" spans="1:28" ht="12.75">
      <c r="A17" s="3">
        <v>4</v>
      </c>
      <c r="B17" s="9">
        <v>41</v>
      </c>
      <c r="C17" s="9">
        <v>14</v>
      </c>
      <c r="D17" s="9">
        <v>36</v>
      </c>
      <c r="E17" s="9" t="s">
        <v>27</v>
      </c>
      <c r="F17" s="9">
        <v>36</v>
      </c>
      <c r="G17" s="9">
        <v>3</v>
      </c>
      <c r="H17" s="9">
        <v>32</v>
      </c>
      <c r="I17" s="9">
        <v>8</v>
      </c>
      <c r="J17" s="9">
        <v>16</v>
      </c>
      <c r="K17" s="9">
        <v>10</v>
      </c>
      <c r="L17" s="9" t="s">
        <v>27</v>
      </c>
      <c r="M17" s="11">
        <v>46.25062561035156</v>
      </c>
      <c r="N17" s="11">
        <v>16.337419509887695</v>
      </c>
      <c r="P17" s="14">
        <v>82</v>
      </c>
      <c r="Q17" s="14">
        <v>4</v>
      </c>
      <c r="R17" s="14">
        <v>8</v>
      </c>
      <c r="S17" s="14">
        <v>5</v>
      </c>
      <c r="T17" s="14">
        <v>6</v>
      </c>
      <c r="U17" s="14">
        <v>11</v>
      </c>
      <c r="V17" s="14">
        <v>10</v>
      </c>
      <c r="W17" s="14">
        <v>3</v>
      </c>
      <c r="X17" s="14">
        <v>7</v>
      </c>
      <c r="Y17" s="14">
        <v>2</v>
      </c>
      <c r="Z17" s="14">
        <v>9</v>
      </c>
      <c r="AA17" s="14">
        <v>1</v>
      </c>
      <c r="AB17" s="14">
        <v>151</v>
      </c>
    </row>
    <row r="18" spans="1:28" ht="12.75">
      <c r="A18" s="3">
        <v>5</v>
      </c>
      <c r="B18" s="9">
        <v>5</v>
      </c>
      <c r="C18" s="9">
        <v>23</v>
      </c>
      <c r="D18" s="9">
        <v>6</v>
      </c>
      <c r="E18" s="9">
        <v>36</v>
      </c>
      <c r="F18" s="9" t="s">
        <v>27</v>
      </c>
      <c r="G18" s="9">
        <v>38</v>
      </c>
      <c r="H18" s="9">
        <v>15</v>
      </c>
      <c r="I18" s="9">
        <v>39</v>
      </c>
      <c r="J18" s="9">
        <v>28</v>
      </c>
      <c r="K18" s="9">
        <v>32</v>
      </c>
      <c r="L18" s="9" t="s">
        <v>27</v>
      </c>
      <c r="M18" s="11">
        <v>32.55683517456055</v>
      </c>
      <c r="N18" s="11">
        <v>49.771697998046875</v>
      </c>
      <c r="P18" s="14">
        <v>80</v>
      </c>
      <c r="Q18" s="14">
        <v>7</v>
      </c>
      <c r="R18" s="14">
        <v>8</v>
      </c>
      <c r="S18" s="14">
        <v>5</v>
      </c>
      <c r="T18" s="14">
        <v>3</v>
      </c>
      <c r="U18" s="14">
        <v>11</v>
      </c>
      <c r="V18" s="14">
        <v>10</v>
      </c>
      <c r="W18" s="14">
        <v>6</v>
      </c>
      <c r="X18" s="14">
        <v>4</v>
      </c>
      <c r="Y18" s="14">
        <v>2</v>
      </c>
      <c r="Z18" s="14">
        <v>9</v>
      </c>
      <c r="AA18" s="14">
        <v>1</v>
      </c>
      <c r="AB18" s="14">
        <v>155</v>
      </c>
    </row>
    <row r="19" spans="1:28" ht="12.75">
      <c r="A19" s="3">
        <v>6</v>
      </c>
      <c r="B19" s="9">
        <v>43</v>
      </c>
      <c r="C19" s="9">
        <v>17</v>
      </c>
      <c r="D19" s="9">
        <v>37</v>
      </c>
      <c r="E19" s="9">
        <v>3</v>
      </c>
      <c r="F19" s="9">
        <v>38</v>
      </c>
      <c r="G19" s="9" t="s">
        <v>27</v>
      </c>
      <c r="H19" s="9">
        <v>32</v>
      </c>
      <c r="I19" s="9">
        <v>10</v>
      </c>
      <c r="J19" s="9">
        <v>15</v>
      </c>
      <c r="K19" s="9">
        <v>9</v>
      </c>
      <c r="L19" s="9" t="s">
        <v>27</v>
      </c>
      <c r="M19" s="11">
        <v>44.570281982421875</v>
      </c>
      <c r="N19" s="11">
        <v>13.65749740600586</v>
      </c>
      <c r="P19" s="14">
        <v>2529</v>
      </c>
      <c r="Q19" s="14">
        <v>3</v>
      </c>
      <c r="R19" s="14">
        <v>8</v>
      </c>
      <c r="S19" s="14">
        <v>5</v>
      </c>
      <c r="T19" s="14">
        <v>11</v>
      </c>
      <c r="U19" s="14">
        <v>7</v>
      </c>
      <c r="V19" s="14">
        <v>9</v>
      </c>
      <c r="W19" s="14">
        <v>10</v>
      </c>
      <c r="X19" s="14">
        <v>4</v>
      </c>
      <c r="Y19" s="14">
        <v>2</v>
      </c>
      <c r="Z19" s="14">
        <v>6</v>
      </c>
      <c r="AA19" s="14">
        <v>1</v>
      </c>
      <c r="AB19" s="14">
        <v>161</v>
      </c>
    </row>
    <row r="20" spans="1:28" ht="12.75">
      <c r="A20" s="3">
        <v>7</v>
      </c>
      <c r="B20" s="9">
        <v>19</v>
      </c>
      <c r="C20" s="9">
        <v>26</v>
      </c>
      <c r="D20" s="9">
        <v>9</v>
      </c>
      <c r="E20" s="9">
        <v>32</v>
      </c>
      <c r="F20" s="9">
        <v>15</v>
      </c>
      <c r="G20" s="9">
        <v>32</v>
      </c>
      <c r="H20" s="9" t="s">
        <v>27</v>
      </c>
      <c r="I20" s="9">
        <v>38</v>
      </c>
      <c r="J20" s="9">
        <v>18</v>
      </c>
      <c r="K20" s="9">
        <v>24</v>
      </c>
      <c r="L20" s="9" t="s">
        <v>27</v>
      </c>
      <c r="M20" s="11">
        <v>22.50943946838379</v>
      </c>
      <c r="N20" s="11">
        <v>37.92535400390625</v>
      </c>
      <c r="P20" s="14">
        <v>71</v>
      </c>
      <c r="Q20" s="14">
        <v>2</v>
      </c>
      <c r="R20" s="14">
        <v>6</v>
      </c>
      <c r="S20" s="14">
        <v>5</v>
      </c>
      <c r="T20" s="14">
        <v>3</v>
      </c>
      <c r="U20" s="14">
        <v>11</v>
      </c>
      <c r="V20" s="14">
        <v>10</v>
      </c>
      <c r="W20" s="14">
        <v>8</v>
      </c>
      <c r="X20" s="14">
        <v>4</v>
      </c>
      <c r="Y20" s="14">
        <v>7</v>
      </c>
      <c r="Z20" s="14">
        <v>9</v>
      </c>
      <c r="AA20" s="14">
        <v>1</v>
      </c>
      <c r="AB20" s="14">
        <v>171</v>
      </c>
    </row>
    <row r="21" spans="1:28" ht="12.75">
      <c r="A21" s="3">
        <v>8</v>
      </c>
      <c r="B21" s="9">
        <v>43</v>
      </c>
      <c r="C21" s="9">
        <v>15</v>
      </c>
      <c r="D21" s="9">
        <v>40</v>
      </c>
      <c r="E21" s="9">
        <v>8</v>
      </c>
      <c r="F21" s="9">
        <v>39</v>
      </c>
      <c r="G21" s="9">
        <v>10</v>
      </c>
      <c r="H21" s="9">
        <v>38</v>
      </c>
      <c r="I21" s="9" t="s">
        <v>27</v>
      </c>
      <c r="J21" s="9">
        <v>24</v>
      </c>
      <c r="K21" s="9">
        <v>19</v>
      </c>
      <c r="L21" s="9" t="s">
        <v>27</v>
      </c>
      <c r="M21" s="11">
        <v>54.82489013671875</v>
      </c>
      <c r="N21" s="11">
        <v>17.496950149536133</v>
      </c>
      <c r="P21" s="14">
        <v>53</v>
      </c>
      <c r="Q21" s="14">
        <v>2</v>
      </c>
      <c r="R21" s="14">
        <v>6</v>
      </c>
      <c r="S21" s="14">
        <v>4</v>
      </c>
      <c r="T21" s="14">
        <v>8</v>
      </c>
      <c r="U21" s="14">
        <v>11</v>
      </c>
      <c r="V21" s="14">
        <v>10</v>
      </c>
      <c r="W21" s="14">
        <v>3</v>
      </c>
      <c r="X21" s="14">
        <v>5</v>
      </c>
      <c r="Y21" s="14">
        <v>7</v>
      </c>
      <c r="Z21" s="14">
        <v>9</v>
      </c>
      <c r="AA21" s="14">
        <v>1</v>
      </c>
      <c r="AB21" s="14">
        <v>175</v>
      </c>
    </row>
    <row r="22" spans="1:28" ht="12.75">
      <c r="A22" s="3">
        <v>9</v>
      </c>
      <c r="B22" s="9">
        <v>33</v>
      </c>
      <c r="C22" s="9">
        <v>19</v>
      </c>
      <c r="D22" s="9">
        <v>25</v>
      </c>
      <c r="E22" s="9">
        <v>16</v>
      </c>
      <c r="F22" s="9">
        <v>28</v>
      </c>
      <c r="G22" s="9">
        <v>15</v>
      </c>
      <c r="H22" s="9">
        <v>18</v>
      </c>
      <c r="I22" s="9">
        <v>24</v>
      </c>
      <c r="J22" s="9" t="s">
        <v>27</v>
      </c>
      <c r="K22" s="9">
        <v>6</v>
      </c>
      <c r="L22" s="9" t="s">
        <v>27</v>
      </c>
      <c r="M22" s="11">
        <v>30.931264877319336</v>
      </c>
      <c r="N22" s="11">
        <v>21.58932113647461</v>
      </c>
      <c r="P22" s="14">
        <v>37</v>
      </c>
      <c r="Q22" s="14">
        <v>2</v>
      </c>
      <c r="R22" s="14">
        <v>8</v>
      </c>
      <c r="S22" s="14">
        <v>4</v>
      </c>
      <c r="T22" s="14">
        <v>6</v>
      </c>
      <c r="U22" s="14">
        <v>11</v>
      </c>
      <c r="V22" s="14">
        <v>5</v>
      </c>
      <c r="W22" s="14">
        <v>3</v>
      </c>
      <c r="X22" s="14">
        <v>10</v>
      </c>
      <c r="Y22" s="14">
        <v>7</v>
      </c>
      <c r="Z22" s="14">
        <v>9</v>
      </c>
      <c r="AA22" s="14">
        <v>1</v>
      </c>
      <c r="AB22" s="14">
        <v>177</v>
      </c>
    </row>
    <row r="23" spans="1:28" ht="12.75">
      <c r="A23" s="3">
        <v>10</v>
      </c>
      <c r="B23" s="9">
        <v>37</v>
      </c>
      <c r="C23" s="9">
        <v>18</v>
      </c>
      <c r="D23" s="9">
        <v>30</v>
      </c>
      <c r="E23" s="9">
        <v>10</v>
      </c>
      <c r="F23" s="9">
        <v>32</v>
      </c>
      <c r="G23" s="9">
        <v>9</v>
      </c>
      <c r="H23" s="9">
        <v>24</v>
      </c>
      <c r="I23" s="9">
        <v>19</v>
      </c>
      <c r="J23" s="9">
        <v>6</v>
      </c>
      <c r="K23" s="9" t="s">
        <v>27</v>
      </c>
      <c r="L23" s="9" t="s">
        <v>27</v>
      </c>
      <c r="M23" s="11">
        <v>35.794654846191406</v>
      </c>
      <c r="N23" s="11">
        <v>17.4526424407959</v>
      </c>
      <c r="P23" s="14">
        <v>23</v>
      </c>
      <c r="Q23" s="14">
        <v>2</v>
      </c>
      <c r="R23" s="14">
        <v>8</v>
      </c>
      <c r="S23" s="14">
        <v>5</v>
      </c>
      <c r="T23" s="14">
        <v>11</v>
      </c>
      <c r="U23" s="14">
        <v>6</v>
      </c>
      <c r="V23" s="14">
        <v>4</v>
      </c>
      <c r="W23" s="14">
        <v>3</v>
      </c>
      <c r="X23" s="14">
        <v>10</v>
      </c>
      <c r="Y23" s="14">
        <v>7</v>
      </c>
      <c r="Z23" s="14">
        <v>9</v>
      </c>
      <c r="AA23" s="14">
        <v>1</v>
      </c>
      <c r="AB23" s="14">
        <v>183</v>
      </c>
    </row>
    <row r="24" spans="1:28" ht="12.75">
      <c r="A24" s="3">
        <v>11</v>
      </c>
      <c r="B24" s="9" t="s">
        <v>27</v>
      </c>
      <c r="C24" s="9">
        <v>28</v>
      </c>
      <c r="D24" s="9">
        <v>9</v>
      </c>
      <c r="E24" s="9">
        <v>41</v>
      </c>
      <c r="F24" s="9">
        <v>5</v>
      </c>
      <c r="G24" s="9">
        <v>43</v>
      </c>
      <c r="H24" s="9">
        <v>19</v>
      </c>
      <c r="I24" s="9">
        <v>43</v>
      </c>
      <c r="J24" s="9">
        <v>33</v>
      </c>
      <c r="K24" s="9">
        <v>37</v>
      </c>
      <c r="L24" s="9" t="s">
        <v>27</v>
      </c>
      <c r="M24" s="11">
        <v>31.83003044128418</v>
      </c>
      <c r="N24" s="11">
        <v>54.93305969238281</v>
      </c>
      <c r="P24" s="14">
        <v>7</v>
      </c>
      <c r="Q24" s="14">
        <v>2</v>
      </c>
      <c r="R24" s="14">
        <v>8</v>
      </c>
      <c r="S24" s="14">
        <v>5</v>
      </c>
      <c r="T24" s="14">
        <v>9</v>
      </c>
      <c r="U24" s="14">
        <v>6</v>
      </c>
      <c r="V24" s="14">
        <v>10</v>
      </c>
      <c r="W24" s="14">
        <v>3</v>
      </c>
      <c r="X24" s="14">
        <v>4</v>
      </c>
      <c r="Y24" s="14">
        <v>7</v>
      </c>
      <c r="Z24" s="14">
        <v>11</v>
      </c>
      <c r="AA24" s="14">
        <v>1</v>
      </c>
      <c r="AB24" s="14">
        <v>184</v>
      </c>
    </row>
    <row r="25" spans="16:28" ht="12.75">
      <c r="P25" s="14">
        <v>1087</v>
      </c>
      <c r="Q25" s="14">
        <v>7</v>
      </c>
      <c r="R25" s="14">
        <v>3</v>
      </c>
      <c r="S25" s="14">
        <v>6</v>
      </c>
      <c r="T25" s="14">
        <v>8</v>
      </c>
      <c r="U25" s="14">
        <v>10</v>
      </c>
      <c r="V25" s="14">
        <v>9</v>
      </c>
      <c r="W25" s="14">
        <v>5</v>
      </c>
      <c r="X25" s="14">
        <v>2</v>
      </c>
      <c r="Y25" s="14">
        <v>11</v>
      </c>
      <c r="Z25" s="14">
        <v>4</v>
      </c>
      <c r="AA25" s="14">
        <v>1</v>
      </c>
      <c r="AB25" s="14">
        <v>210</v>
      </c>
    </row>
    <row r="26" spans="16:28" ht="12.75">
      <c r="P26" s="14">
        <v>1</v>
      </c>
      <c r="Q26" s="14">
        <v>3</v>
      </c>
      <c r="R26" s="14">
        <v>5</v>
      </c>
      <c r="S26" s="14">
        <v>8</v>
      </c>
      <c r="T26" s="14">
        <v>9</v>
      </c>
      <c r="U26" s="14">
        <v>6</v>
      </c>
      <c r="V26" s="14">
        <v>10</v>
      </c>
      <c r="W26" s="14">
        <v>2</v>
      </c>
      <c r="X26" s="14">
        <v>4</v>
      </c>
      <c r="Y26" s="14">
        <v>7</v>
      </c>
      <c r="Z26" s="14">
        <v>11</v>
      </c>
      <c r="AA26" s="14">
        <v>1</v>
      </c>
      <c r="AB26" s="14">
        <v>224</v>
      </c>
    </row>
    <row r="27" spans="16:28" ht="12.75">
      <c r="P27" s="14">
        <v>674</v>
      </c>
      <c r="Q27" s="14">
        <v>10</v>
      </c>
      <c r="R27" s="14">
        <v>6</v>
      </c>
      <c r="S27" s="14">
        <v>2</v>
      </c>
      <c r="T27" s="14">
        <v>7</v>
      </c>
      <c r="U27" s="14">
        <v>11</v>
      </c>
      <c r="V27" s="14">
        <v>4</v>
      </c>
      <c r="W27" s="14">
        <v>9</v>
      </c>
      <c r="X27" s="14">
        <v>5</v>
      </c>
      <c r="Y27" s="14">
        <v>8</v>
      </c>
      <c r="Z27" s="14">
        <v>3</v>
      </c>
      <c r="AA27" s="14">
        <v>1</v>
      </c>
      <c r="AB27" s="14">
        <v>231</v>
      </c>
    </row>
    <row r="28" spans="16:28" ht="12.75">
      <c r="P28" s="14">
        <v>2248</v>
      </c>
      <c r="Q28" s="14">
        <v>9</v>
      </c>
      <c r="R28" s="14">
        <v>6</v>
      </c>
      <c r="S28" s="14">
        <v>7</v>
      </c>
      <c r="T28" s="14">
        <v>11</v>
      </c>
      <c r="U28" s="14">
        <v>2</v>
      </c>
      <c r="V28" s="14">
        <v>8</v>
      </c>
      <c r="W28" s="14">
        <v>10</v>
      </c>
      <c r="X28" s="14">
        <v>3</v>
      </c>
      <c r="Y28" s="14">
        <v>5</v>
      </c>
      <c r="Z28" s="14">
        <v>4</v>
      </c>
      <c r="AA28" s="14">
        <v>1</v>
      </c>
      <c r="AB28" s="14">
        <v>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2004-02-05T14:11:57Z</dcterms:created>
  <cp:category/>
  <cp:version/>
  <cp:contentType/>
  <cp:contentStatus/>
</cp:coreProperties>
</file>