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480" windowHeight="12760" tabRatio="304" activeTab="0"/>
  </bookViews>
  <sheets>
    <sheet name="MST1" sheetId="1" r:id="rId1"/>
    <sheet name="SPT1" sheetId="2" r:id="rId2"/>
    <sheet name="FlowT" sheetId="3" r:id="rId3"/>
  </sheets>
  <definedNames>
    <definedName name="FlowT">'FlowT'!$A$1</definedName>
    <definedName name="FlowT_OpAlg">'FlowT'!$D$4</definedName>
    <definedName name="FlowT_OpArcFlow">'FlowT'!$B$9:$H$9</definedName>
    <definedName name="FlowT_OpArcLength">'FlowT'!$B$10:$H$10</definedName>
    <definedName name="FlowT_OpDir">'FlowT'!$D$2</definedName>
    <definedName name="FlowT_OpExp">'FlowT'!$F$4</definedName>
    <definedName name="FlowT_OpFeas">'FlowT'!$F$2</definedName>
    <definedName name="FlowT_OpFeasValue">'FlowT'!$F$3</definedName>
    <definedName name="FlowT_OpInterval">'FlowT'!$K$5</definedName>
    <definedName name="FlowT_OpName">'FlowT'!$B$2</definedName>
    <definedName name="FlowT_OpNodeFlow">'FlowT'!$B$8:$H$8</definedName>
    <definedName name="FlowT_OpObj">'FlowT'!$D$3</definedName>
    <definedName name="FlowT_OpObjMatrix">'FlowT'!$B$14:$H$21</definedName>
    <definedName name="FlowT_OpObjTerms">'FlowT'!$B$11:$H$11</definedName>
    <definedName name="FlowT_OpProb">'FlowT'!$B$4</definedName>
    <definedName name="FlowT_OpShow">'FlowT'!$K$8:$S$28</definedName>
    <definedName name="FlowT_OpType">'FlowT'!$B$3</definedName>
    <definedName name="FlowT_OpValue">'FlowT'!$B$7:$H$7</definedName>
    <definedName name="FlowT_OpVarName">'FlowT'!$B$6:$H$6</definedName>
    <definedName name="MST1">'MST1'!$A$1</definedName>
    <definedName name="MST1_OpAlg">'MST1'!$D$4</definedName>
    <definedName name="MST1_OpDir">'MST1'!$D$2</definedName>
    <definedName name="MST1_OpFeas">'MST1'!$F$2</definedName>
    <definedName name="MST1_OpFeasValue">'MST1'!$F$3</definedName>
    <definedName name="MST1_OpInterval">'MST1'!$K$5</definedName>
    <definedName name="MST1_OpName">'MST1'!$B$2</definedName>
    <definedName name="MST1_OpObj">'MST1'!$D$3</definedName>
    <definedName name="MST1_OpObjMatrix">'MST1'!$B$12:$H$19</definedName>
    <definedName name="MST1_OpObjTerms">'MST1'!$B$9:$H$9</definedName>
    <definedName name="MST1_OpProb">'MST1'!$B$4</definedName>
    <definedName name="MST1_OpShow">'MST1'!$K$8:$S$28</definedName>
    <definedName name="MST1_OpType">'MST1'!$B$3</definedName>
    <definedName name="MST1_OpValue">'MST1'!$B$7:$H$7</definedName>
    <definedName name="MST1_OpVarName">'MST1'!$B$6:$H$6</definedName>
    <definedName name="SPT1">'SPT1'!$A$1</definedName>
    <definedName name="SPT1_OpAlg">'SPT1'!$D$4</definedName>
    <definedName name="SPT1_OpArcLength">'SPT1'!$B$8:$H$8</definedName>
    <definedName name="SPT1_OpDir">'SPT1'!$D$2</definedName>
    <definedName name="SPT1_OpFeas">'SPT1'!$F$2</definedName>
    <definedName name="SPT1_OpFeasValue">'SPT1'!$F$3</definedName>
    <definedName name="SPT1_OpInterval">'SPT1'!$K$5</definedName>
    <definedName name="SPT1_OpName">'SPT1'!$B$2</definedName>
    <definedName name="SPT1_OpObj">'SPT1'!$D$3</definedName>
    <definedName name="SPT1_OpObjMatrix">'SPT1'!$B$12:$H$19</definedName>
    <definedName name="SPT1_OpObjTerms">'SPT1'!$B$9:$H$9</definedName>
    <definedName name="SPT1_OpProb">'SPT1'!$B$4</definedName>
    <definedName name="SPT1_OpShow">'SPT1'!$K$8:$S$28</definedName>
    <definedName name="SPT1_OpType">'SPT1'!$B$3</definedName>
    <definedName name="SPT1_OpValue">'SPT1'!$B$7:$H$7</definedName>
    <definedName name="SPT1_OpVarName">'SPT1'!$B$6:$H$6</definedName>
  </definedNames>
  <calcPr fullCalcOnLoad="1"/>
</workbook>
</file>

<file path=xl/sharedStrings.xml><?xml version="1.0" encoding="utf-8"?>
<sst xmlns="http://schemas.openxmlformats.org/spreadsheetml/2006/main" count="164" uniqueCount="49">
  <si>
    <t>Optimize</t>
  </si>
  <si>
    <t>Objective</t>
  </si>
  <si>
    <t>Feasible</t>
  </si>
  <si>
    <t>Dir.</t>
  </si>
  <si>
    <t>Value</t>
  </si>
  <si>
    <t>Min</t>
  </si>
  <si>
    <t>State</t>
  </si>
  <si>
    <t>Name</t>
  </si>
  <si>
    <t>MST1</t>
  </si>
  <si>
    <t>Search Method</t>
  </si>
  <si>
    <t>Problem</t>
  </si>
  <si>
    <t>Span Tree</t>
  </si>
  <si>
    <t>Algorithm</t>
  </si>
  <si>
    <t>To Node</t>
  </si>
  <si>
    <t>x1</t>
  </si>
  <si>
    <t>x2</t>
  </si>
  <si>
    <t>x3</t>
  </si>
  <si>
    <t>x4</t>
  </si>
  <si>
    <t>x5</t>
  </si>
  <si>
    <t>x6</t>
  </si>
  <si>
    <t>x7</t>
  </si>
  <si>
    <t>From Node</t>
  </si>
  <si>
    <t>Obj. Terms</t>
  </si>
  <si>
    <t>C(From,To)</t>
  </si>
  <si>
    <t>***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</si>
  <si>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</si>
  <si>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</si>
  <si>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</si>
  <si>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</si>
  <si>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</si>
  <si>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</si>
  <si>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</si>
  <si>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</si>
  <si>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</si>
  <si>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</si>
  <si>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</si>
  <si>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Greedy</t>
  </si>
  <si>
    <t>Greedy Sol.</t>
  </si>
  <si>
    <t>SPT1</t>
  </si>
  <si>
    <t>Path Tree</t>
  </si>
  <si>
    <t>Arc Length</t>
  </si>
  <si>
    <t>Current</t>
  </si>
  <si>
    <t>Current Sol. with Improvements</t>
  </si>
  <si>
    <t>FlowT</t>
  </si>
  <si>
    <t>Flow Tree</t>
  </si>
  <si>
    <t>Exp.</t>
  </si>
  <si>
    <t>Node Flow</t>
  </si>
  <si>
    <t>Arc Flow</t>
  </si>
  <si>
    <t>Greedy Sol. with Improvements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</si>
</sst>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2.75390625" style="0" bestFit="1" customWidth="1"/>
    <col min="2" max="8" width="6.75390625" style="0" customWidth="1"/>
    <col min="10" max="10" width="12.375" style="0" bestFit="1" customWidth="1"/>
    <col min="11" max="19" width="5.75390625" style="0" customWidth="1"/>
  </cols>
  <sheetData>
    <row r="1" spans="1:12" ht="12.75">
      <c r="A1" s="7" t="s">
        <v>0</v>
      </c>
      <c r="D1" s="1" t="s">
        <v>1</v>
      </c>
      <c r="E1" s="1"/>
      <c r="F1" s="1" t="s">
        <v>2</v>
      </c>
      <c r="J1" s="7" t="s">
        <v>28</v>
      </c>
      <c r="K1">
        <v>46</v>
      </c>
      <c r="L1" t="s">
        <v>37</v>
      </c>
    </row>
    <row r="2" spans="1:12" ht="12.75">
      <c r="A2" s="3" t="s">
        <v>7</v>
      </c>
      <c r="B2" s="5" t="s">
        <v>8</v>
      </c>
      <c r="C2" s="3" t="s">
        <v>3</v>
      </c>
      <c r="D2" s="2" t="s">
        <v>5</v>
      </c>
      <c r="E2" s="3" t="s">
        <v>6</v>
      </c>
      <c r="F2" s="4" t="b">
        <f>MST1_OpFeasValue=0</f>
        <v>1</v>
      </c>
      <c r="J2" s="7" t="s">
        <v>29</v>
      </c>
      <c r="K2">
        <v>0</v>
      </c>
      <c r="L2" t="s">
        <v>30</v>
      </c>
    </row>
    <row r="3" spans="1:15" ht="12.75">
      <c r="A3" s="3" t="s">
        <v>9</v>
      </c>
      <c r="B3" s="5" t="s">
        <v>36</v>
      </c>
      <c r="C3" s="3" t="s">
        <v>4</v>
      </c>
      <c r="D3" s="4">
        <f>SUM(MST1_OpObjTerms)</f>
        <v>46</v>
      </c>
      <c r="E3" s="3" t="s">
        <v>4</v>
      </c>
      <c r="F3" s="4">
        <f>COUNTIF(MST1_OpValue,"=0")-1</f>
        <v>0</v>
      </c>
      <c r="J3" s="7" t="s">
        <v>31</v>
      </c>
      <c r="K3">
        <v>58</v>
      </c>
      <c r="L3" s="3" t="s">
        <v>32</v>
      </c>
      <c r="M3">
        <v>58</v>
      </c>
      <c r="N3" s="3" t="s">
        <v>33</v>
      </c>
      <c r="O3">
        <v>0</v>
      </c>
    </row>
    <row r="4" spans="1:11" ht="12.75">
      <c r="A4" s="3" t="s">
        <v>10</v>
      </c>
      <c r="B4" s="5" t="s">
        <v>11</v>
      </c>
      <c r="C4" t="s">
        <v>12</v>
      </c>
      <c r="D4" s="2"/>
      <c r="J4" s="7" t="s">
        <v>34</v>
      </c>
      <c r="K4" s="11">
        <v>1</v>
      </c>
    </row>
    <row r="5" spans="1:11" ht="12.75">
      <c r="A5" s="3" t="s">
        <v>13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J5" s="7" t="s">
        <v>35</v>
      </c>
      <c r="K5">
        <v>100</v>
      </c>
    </row>
    <row r="6" spans="1:8" ht="12.75">
      <c r="A6" s="3" t="s">
        <v>7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</row>
    <row r="7" spans="1:11" ht="12.75">
      <c r="A7" s="3" t="s">
        <v>21</v>
      </c>
      <c r="B7" s="6">
        <v>0</v>
      </c>
      <c r="C7" s="6">
        <v>6</v>
      </c>
      <c r="D7" s="6">
        <v>5</v>
      </c>
      <c r="E7" s="6">
        <v>1</v>
      </c>
      <c r="F7" s="6">
        <v>2</v>
      </c>
      <c r="G7" s="6">
        <v>7</v>
      </c>
      <c r="H7" s="6">
        <v>1</v>
      </c>
      <c r="K7" s="10" t="s">
        <v>25</v>
      </c>
    </row>
    <row r="8" spans="11:19" ht="12.75">
      <c r="K8" s="1" t="s">
        <v>26</v>
      </c>
      <c r="L8" s="1" t="s">
        <v>14</v>
      </c>
      <c r="M8" s="1" t="s">
        <v>15</v>
      </c>
      <c r="N8" s="1" t="s">
        <v>16</v>
      </c>
      <c r="O8" s="1" t="s">
        <v>17</v>
      </c>
      <c r="P8" s="1" t="s">
        <v>18</v>
      </c>
      <c r="Q8" s="1" t="s">
        <v>19</v>
      </c>
      <c r="R8" s="1" t="s">
        <v>20</v>
      </c>
      <c r="S8" s="1" t="s">
        <v>27</v>
      </c>
    </row>
    <row r="9" spans="1:19" ht="12.75">
      <c r="A9" s="3" t="s">
        <v>22</v>
      </c>
      <c r="B9" s="8">
        <f aca="true" t="shared" si="0" ref="B9:H9">INDEX(MST1_OpObjMatrix,MST1_OpValue+1,)</f>
        <v>0</v>
      </c>
      <c r="C9" s="8">
        <f t="shared" si="0"/>
        <v>8</v>
      </c>
      <c r="D9" s="8">
        <f t="shared" si="0"/>
        <v>3</v>
      </c>
      <c r="E9" s="8">
        <f t="shared" si="0"/>
        <v>9</v>
      </c>
      <c r="F9" s="8">
        <f t="shared" si="0"/>
        <v>8</v>
      </c>
      <c r="G9" s="8">
        <f t="shared" si="0"/>
        <v>5</v>
      </c>
      <c r="H9" s="8">
        <f t="shared" si="0"/>
        <v>13</v>
      </c>
      <c r="K9" s="12">
        <v>54</v>
      </c>
      <c r="L9" s="12">
        <v>0</v>
      </c>
      <c r="M9" s="12">
        <v>6</v>
      </c>
      <c r="N9" s="12">
        <v>5</v>
      </c>
      <c r="O9" s="12">
        <v>1</v>
      </c>
      <c r="P9" s="12">
        <v>2</v>
      </c>
      <c r="Q9" s="12">
        <v>7</v>
      </c>
      <c r="R9" s="12">
        <v>1</v>
      </c>
      <c r="S9" s="12">
        <v>46</v>
      </c>
    </row>
    <row r="10" spans="1:19" ht="12.75">
      <c r="A10" s="3"/>
      <c r="K10" s="12">
        <v>57</v>
      </c>
      <c r="L10" s="12">
        <v>0</v>
      </c>
      <c r="M10" s="12">
        <v>6</v>
      </c>
      <c r="N10" s="12">
        <v>5</v>
      </c>
      <c r="O10" s="12">
        <v>1</v>
      </c>
      <c r="P10" s="12">
        <v>2</v>
      </c>
      <c r="Q10" s="12">
        <v>7</v>
      </c>
      <c r="R10" s="12">
        <v>1</v>
      </c>
      <c r="S10" s="12">
        <v>46</v>
      </c>
    </row>
    <row r="11" spans="1:19" ht="12.75">
      <c r="A11" s="3" t="s">
        <v>23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K11" s="12">
        <v>58</v>
      </c>
      <c r="L11" s="12">
        <v>0</v>
      </c>
      <c r="M11" s="12">
        <v>6</v>
      </c>
      <c r="N11" s="12">
        <v>5</v>
      </c>
      <c r="O11" s="12">
        <v>1</v>
      </c>
      <c r="P11" s="12">
        <v>2</v>
      </c>
      <c r="Q11" s="12">
        <v>7</v>
      </c>
      <c r="R11" s="12">
        <v>1</v>
      </c>
      <c r="S11" s="12">
        <v>46</v>
      </c>
    </row>
    <row r="12" spans="1:19" ht="12.75">
      <c r="A12" s="3">
        <v>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K12" s="12">
        <v>52</v>
      </c>
      <c r="L12" s="12">
        <v>0</v>
      </c>
      <c r="M12" s="12">
        <v>6</v>
      </c>
      <c r="N12" s="12">
        <v>2</v>
      </c>
      <c r="O12" s="12">
        <v>1</v>
      </c>
      <c r="P12" s="12">
        <v>2</v>
      </c>
      <c r="Q12" s="12">
        <v>7</v>
      </c>
      <c r="R12" s="12">
        <v>1</v>
      </c>
      <c r="S12" s="12">
        <v>54</v>
      </c>
    </row>
    <row r="13" spans="1:19" ht="12.75">
      <c r="A13" s="3">
        <v>1</v>
      </c>
      <c r="B13" s="9" t="s">
        <v>24</v>
      </c>
      <c r="C13" s="9">
        <v>20</v>
      </c>
      <c r="D13" s="9">
        <v>18</v>
      </c>
      <c r="E13" s="9">
        <v>9</v>
      </c>
      <c r="F13" s="9">
        <v>18</v>
      </c>
      <c r="G13" s="9">
        <v>18</v>
      </c>
      <c r="H13" s="9">
        <v>13</v>
      </c>
      <c r="K13" s="12">
        <v>53</v>
      </c>
      <c r="L13" s="12">
        <v>0</v>
      </c>
      <c r="M13" s="12">
        <v>6</v>
      </c>
      <c r="N13" s="12">
        <v>4</v>
      </c>
      <c r="O13" s="12">
        <v>1</v>
      </c>
      <c r="P13" s="12">
        <v>2</v>
      </c>
      <c r="Q13" s="12">
        <v>7</v>
      </c>
      <c r="R13" s="12">
        <v>1</v>
      </c>
      <c r="S13" s="12">
        <v>58</v>
      </c>
    </row>
    <row r="14" spans="1:19" ht="12.75">
      <c r="A14" s="3">
        <v>2</v>
      </c>
      <c r="B14" s="9">
        <v>20</v>
      </c>
      <c r="C14" s="9" t="s">
        <v>24</v>
      </c>
      <c r="D14" s="9">
        <v>11</v>
      </c>
      <c r="E14" s="9">
        <v>22</v>
      </c>
      <c r="F14" s="9">
        <v>8</v>
      </c>
      <c r="G14" s="9">
        <v>8</v>
      </c>
      <c r="H14" s="9">
        <v>11</v>
      </c>
      <c r="K14" s="12">
        <v>56</v>
      </c>
      <c r="L14" s="12">
        <v>0</v>
      </c>
      <c r="M14" s="12">
        <v>6</v>
      </c>
      <c r="N14" s="12">
        <v>7</v>
      </c>
      <c r="O14" s="12">
        <v>1</v>
      </c>
      <c r="P14" s="12">
        <v>2</v>
      </c>
      <c r="Q14" s="12">
        <v>7</v>
      </c>
      <c r="R14" s="12">
        <v>1</v>
      </c>
      <c r="S14" s="12">
        <v>60</v>
      </c>
    </row>
    <row r="15" spans="1:19" ht="12.75">
      <c r="A15" s="3">
        <v>3</v>
      </c>
      <c r="B15" s="9">
        <v>18</v>
      </c>
      <c r="C15" s="9">
        <v>11</v>
      </c>
      <c r="D15" s="9" t="s">
        <v>24</v>
      </c>
      <c r="E15" s="9">
        <v>15</v>
      </c>
      <c r="F15" s="9">
        <v>3</v>
      </c>
      <c r="G15" s="9">
        <v>18</v>
      </c>
      <c r="H15" s="9">
        <v>17</v>
      </c>
      <c r="K15" s="12">
        <v>51</v>
      </c>
      <c r="L15" s="12">
        <v>0</v>
      </c>
      <c r="M15" s="12">
        <v>6</v>
      </c>
      <c r="N15" s="12">
        <v>1</v>
      </c>
      <c r="O15" s="12">
        <v>1</v>
      </c>
      <c r="P15" s="12">
        <v>2</v>
      </c>
      <c r="Q15" s="12">
        <v>7</v>
      </c>
      <c r="R15" s="12">
        <v>1</v>
      </c>
      <c r="S15" s="12">
        <v>61</v>
      </c>
    </row>
    <row r="16" spans="1:19" ht="12.75">
      <c r="A16" s="3">
        <v>4</v>
      </c>
      <c r="B16" s="9">
        <v>9</v>
      </c>
      <c r="C16" s="9">
        <v>22</v>
      </c>
      <c r="D16" s="9">
        <v>15</v>
      </c>
      <c r="E16" s="9" t="s">
        <v>24</v>
      </c>
      <c r="F16" s="9">
        <v>17</v>
      </c>
      <c r="G16" s="9">
        <v>24</v>
      </c>
      <c r="H16" s="9">
        <v>19</v>
      </c>
      <c r="K16" s="12">
        <v>55</v>
      </c>
      <c r="L16" s="12">
        <v>0</v>
      </c>
      <c r="M16" s="12">
        <v>6</v>
      </c>
      <c r="N16" s="12">
        <v>6</v>
      </c>
      <c r="O16" s="12">
        <v>1</v>
      </c>
      <c r="P16" s="12">
        <v>2</v>
      </c>
      <c r="Q16" s="12">
        <v>7</v>
      </c>
      <c r="R16" s="12">
        <v>1</v>
      </c>
      <c r="S16" s="12">
        <v>61</v>
      </c>
    </row>
    <row r="17" spans="1:8" ht="12.75">
      <c r="A17" s="3">
        <v>5</v>
      </c>
      <c r="B17" s="9">
        <v>18</v>
      </c>
      <c r="C17" s="9">
        <v>8</v>
      </c>
      <c r="D17" s="9">
        <v>3</v>
      </c>
      <c r="E17" s="9">
        <v>17</v>
      </c>
      <c r="F17" s="9" t="s">
        <v>24</v>
      </c>
      <c r="G17" s="9">
        <v>15</v>
      </c>
      <c r="H17" s="9">
        <v>15</v>
      </c>
    </row>
    <row r="18" spans="1:8" ht="12.75">
      <c r="A18" s="3">
        <v>6</v>
      </c>
      <c r="B18" s="9">
        <v>18</v>
      </c>
      <c r="C18" s="9">
        <v>8</v>
      </c>
      <c r="D18" s="9">
        <v>18</v>
      </c>
      <c r="E18" s="9">
        <v>24</v>
      </c>
      <c r="F18" s="9">
        <v>15</v>
      </c>
      <c r="G18" s="9" t="s">
        <v>24</v>
      </c>
      <c r="H18" s="9">
        <v>5</v>
      </c>
    </row>
    <row r="19" spans="1:8" ht="12.75">
      <c r="A19" s="3">
        <v>7</v>
      </c>
      <c r="B19" s="9">
        <v>13</v>
      </c>
      <c r="C19" s="9">
        <v>11</v>
      </c>
      <c r="D19" s="9">
        <v>17</v>
      </c>
      <c r="E19" s="9">
        <v>19</v>
      </c>
      <c r="F19" s="9">
        <v>15</v>
      </c>
      <c r="G19" s="9">
        <v>5</v>
      </c>
      <c r="H19" s="9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workbookViewId="0" topLeftCell="A1">
      <selection activeCell="B13" sqref="B13"/>
    </sheetView>
  </sheetViews>
  <sheetFormatPr defaultColWidth="11.00390625" defaultRowHeight="12.75"/>
  <cols>
    <col min="1" max="1" width="12.75390625" style="0" bestFit="1" customWidth="1"/>
    <col min="2" max="8" width="6.75390625" style="0" customWidth="1"/>
    <col min="10" max="10" width="12.375" style="0" bestFit="1" customWidth="1"/>
    <col min="11" max="19" width="5.75390625" style="0" customWidth="1"/>
  </cols>
  <sheetData>
    <row r="1" spans="1:12" ht="12.75">
      <c r="A1" s="7" t="s">
        <v>0</v>
      </c>
      <c r="D1" s="1" t="s">
        <v>1</v>
      </c>
      <c r="E1" s="1"/>
      <c r="F1" s="1" t="s">
        <v>2</v>
      </c>
      <c r="J1" s="7" t="s">
        <v>28</v>
      </c>
      <c r="K1">
        <v>150</v>
      </c>
      <c r="L1" t="s">
        <v>42</v>
      </c>
    </row>
    <row r="2" spans="1:12" ht="12.75">
      <c r="A2" s="3" t="s">
        <v>7</v>
      </c>
      <c r="B2" s="5" t="s">
        <v>38</v>
      </c>
      <c r="C2" s="3" t="s">
        <v>3</v>
      </c>
      <c r="D2" s="2" t="s">
        <v>5</v>
      </c>
      <c r="E2" s="3" t="s">
        <v>6</v>
      </c>
      <c r="F2" s="4" t="b">
        <f>SPT1_OpFeasValue=0</f>
        <v>1</v>
      </c>
      <c r="J2" s="7" t="s">
        <v>29</v>
      </c>
      <c r="K2">
        <v>1</v>
      </c>
      <c r="L2" t="s">
        <v>30</v>
      </c>
    </row>
    <row r="3" spans="1:15" ht="12.75">
      <c r="A3" s="3" t="s">
        <v>9</v>
      </c>
      <c r="B3" s="5" t="s">
        <v>41</v>
      </c>
      <c r="C3" s="3" t="s">
        <v>4</v>
      </c>
      <c r="D3" s="4">
        <f>SUM(SPT1_OpObjTerms)</f>
        <v>150</v>
      </c>
      <c r="E3" s="3" t="s">
        <v>4</v>
      </c>
      <c r="F3" s="4">
        <f>COUNTIF(SPT1_OpValue,"=0")-1</f>
        <v>0</v>
      </c>
      <c r="J3" s="7" t="s">
        <v>31</v>
      </c>
      <c r="K3">
        <v>79</v>
      </c>
      <c r="L3" s="3" t="s">
        <v>32</v>
      </c>
      <c r="M3">
        <v>2</v>
      </c>
      <c r="N3" s="3" t="s">
        <v>33</v>
      </c>
      <c r="O3">
        <v>77</v>
      </c>
    </row>
    <row r="4" spans="1:11" ht="12.75">
      <c r="A4" s="3" t="s">
        <v>10</v>
      </c>
      <c r="B4" s="5" t="s">
        <v>39</v>
      </c>
      <c r="C4" t="s">
        <v>12</v>
      </c>
      <c r="D4" s="2"/>
      <c r="J4" s="7" t="s">
        <v>34</v>
      </c>
      <c r="K4" s="11">
        <v>1</v>
      </c>
    </row>
    <row r="5" spans="1:11" ht="12.75">
      <c r="A5" s="3" t="s">
        <v>13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J5" s="7" t="s">
        <v>35</v>
      </c>
      <c r="K5">
        <v>100</v>
      </c>
    </row>
    <row r="6" spans="1:8" ht="12.75">
      <c r="A6" s="3" t="s">
        <v>7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</row>
    <row r="7" spans="1:11" ht="12.75">
      <c r="A7" s="3" t="s">
        <v>21</v>
      </c>
      <c r="B7" s="6">
        <v>0</v>
      </c>
      <c r="C7" s="6">
        <v>1</v>
      </c>
      <c r="D7" s="6">
        <v>6</v>
      </c>
      <c r="E7" s="6">
        <v>1</v>
      </c>
      <c r="F7" s="6">
        <v>1</v>
      </c>
      <c r="G7" s="6">
        <v>1</v>
      </c>
      <c r="H7" s="6">
        <v>4</v>
      </c>
      <c r="K7" s="10" t="s">
        <v>25</v>
      </c>
    </row>
    <row r="8" spans="1:19" ht="12.75">
      <c r="A8" s="3" t="s">
        <v>40</v>
      </c>
      <c r="B8" s="13">
        <f aca="true" t="shared" si="0" ref="B8:H8">INDEX(SPT1_OpObjMatrix,SPT1_OpValue+1,)</f>
        <v>0</v>
      </c>
      <c r="C8" s="13">
        <f t="shared" si="0"/>
        <v>27</v>
      </c>
      <c r="D8" s="13">
        <f t="shared" si="0"/>
        <v>5</v>
      </c>
      <c r="E8" s="13">
        <f t="shared" si="0"/>
        <v>16</v>
      </c>
      <c r="F8" s="13">
        <f t="shared" si="0"/>
        <v>30</v>
      </c>
      <c r="G8" s="13">
        <f t="shared" si="0"/>
        <v>26</v>
      </c>
      <c r="H8" s="13">
        <f t="shared" si="0"/>
        <v>4</v>
      </c>
      <c r="K8" s="1" t="s">
        <v>26</v>
      </c>
      <c r="L8" s="1" t="s">
        <v>14</v>
      </c>
      <c r="M8" s="1" t="s">
        <v>15</v>
      </c>
      <c r="N8" s="1" t="s">
        <v>16</v>
      </c>
      <c r="O8" s="1" t="s">
        <v>17</v>
      </c>
      <c r="P8" s="1" t="s">
        <v>18</v>
      </c>
      <c r="Q8" s="1" t="s">
        <v>19</v>
      </c>
      <c r="R8" s="1" t="s">
        <v>20</v>
      </c>
      <c r="S8" s="1" t="s">
        <v>27</v>
      </c>
    </row>
    <row r="9" spans="1:19" ht="12.75">
      <c r="A9" s="3" t="s">
        <v>22</v>
      </c>
      <c r="B9" s="8">
        <v>0</v>
      </c>
      <c r="C9" s="8">
        <f aca="true" t="shared" si="1" ref="C9:H9">IF(C7&gt;0,INDEX(SPT1_OpObjTerms,1,C7)+C8,0)</f>
        <v>27</v>
      </c>
      <c r="D9" s="8">
        <f t="shared" si="1"/>
        <v>31</v>
      </c>
      <c r="E9" s="8">
        <f t="shared" si="1"/>
        <v>16</v>
      </c>
      <c r="F9" s="8">
        <f t="shared" si="1"/>
        <v>30</v>
      </c>
      <c r="G9" s="8">
        <f t="shared" si="1"/>
        <v>26</v>
      </c>
      <c r="H9" s="8">
        <f t="shared" si="1"/>
        <v>20</v>
      </c>
      <c r="K9" s="12">
        <v>30</v>
      </c>
      <c r="L9" s="12">
        <v>0</v>
      </c>
      <c r="M9" s="12">
        <v>1</v>
      </c>
      <c r="N9" s="12">
        <v>6</v>
      </c>
      <c r="O9" s="12">
        <v>1</v>
      </c>
      <c r="P9" s="12">
        <v>1</v>
      </c>
      <c r="Q9" s="12">
        <v>1</v>
      </c>
      <c r="R9" s="12">
        <v>4</v>
      </c>
      <c r="S9" s="12">
        <v>150</v>
      </c>
    </row>
    <row r="10" spans="1:19" ht="12.75">
      <c r="A10" s="3"/>
      <c r="K10" s="12">
        <v>79</v>
      </c>
      <c r="L10" s="12">
        <v>0</v>
      </c>
      <c r="M10" s="12">
        <v>1</v>
      </c>
      <c r="N10" s="12">
        <v>6</v>
      </c>
      <c r="O10" s="12">
        <v>1</v>
      </c>
      <c r="P10" s="12">
        <v>1</v>
      </c>
      <c r="Q10" s="12">
        <v>1</v>
      </c>
      <c r="R10" s="12">
        <v>4</v>
      </c>
      <c r="S10" s="12">
        <v>150</v>
      </c>
    </row>
    <row r="11" spans="1:19" ht="12.75">
      <c r="A11" s="3" t="s">
        <v>23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K11" s="12">
        <v>28</v>
      </c>
      <c r="L11" s="12">
        <v>0</v>
      </c>
      <c r="M11" s="12">
        <v>1</v>
      </c>
      <c r="N11" s="12">
        <v>4</v>
      </c>
      <c r="O11" s="12">
        <v>1</v>
      </c>
      <c r="P11" s="12">
        <v>1</v>
      </c>
      <c r="Q11" s="12">
        <v>1</v>
      </c>
      <c r="R11" s="12">
        <v>4</v>
      </c>
      <c r="S11" s="12">
        <v>160</v>
      </c>
    </row>
    <row r="12" spans="1:19" ht="12.75">
      <c r="A12" s="3">
        <v>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K12" s="12">
        <v>19</v>
      </c>
      <c r="L12" s="12">
        <v>0</v>
      </c>
      <c r="M12" s="12">
        <v>1</v>
      </c>
      <c r="N12" s="12">
        <v>2</v>
      </c>
      <c r="O12" s="12">
        <v>1</v>
      </c>
      <c r="P12" s="12">
        <v>1</v>
      </c>
      <c r="Q12" s="12">
        <v>1</v>
      </c>
      <c r="R12" s="12">
        <v>4</v>
      </c>
      <c r="S12" s="12">
        <v>162</v>
      </c>
    </row>
    <row r="13" spans="1:19" ht="12.75">
      <c r="A13" s="3">
        <v>1</v>
      </c>
      <c r="B13" s="9" t="s">
        <v>24</v>
      </c>
      <c r="C13" s="9">
        <v>27</v>
      </c>
      <c r="D13" s="9">
        <v>43</v>
      </c>
      <c r="E13" s="9">
        <v>16</v>
      </c>
      <c r="F13" s="9">
        <v>30</v>
      </c>
      <c r="G13" s="9">
        <v>26</v>
      </c>
      <c r="H13" s="9">
        <v>23</v>
      </c>
      <c r="K13" s="12">
        <v>16</v>
      </c>
      <c r="L13" s="12">
        <v>0</v>
      </c>
      <c r="M13" s="12">
        <v>1</v>
      </c>
      <c r="N13" s="12">
        <v>2</v>
      </c>
      <c r="O13" s="12">
        <v>1</v>
      </c>
      <c r="P13" s="12">
        <v>1</v>
      </c>
      <c r="Q13" s="12">
        <v>1</v>
      </c>
      <c r="R13" s="12">
        <v>1</v>
      </c>
      <c r="S13" s="12">
        <v>165</v>
      </c>
    </row>
    <row r="14" spans="1:19" ht="12.75">
      <c r="A14" s="3">
        <v>2</v>
      </c>
      <c r="B14" s="9">
        <v>7</v>
      </c>
      <c r="C14" s="9" t="s">
        <v>24</v>
      </c>
      <c r="D14" s="9">
        <v>16</v>
      </c>
      <c r="E14" s="9">
        <v>1</v>
      </c>
      <c r="F14" s="9">
        <v>30</v>
      </c>
      <c r="G14" s="9">
        <v>25</v>
      </c>
      <c r="H14" s="9">
        <v>9</v>
      </c>
      <c r="K14" s="12">
        <v>11</v>
      </c>
      <c r="L14" s="12">
        <v>0</v>
      </c>
      <c r="M14" s="12">
        <v>1</v>
      </c>
      <c r="N14" s="12">
        <v>2</v>
      </c>
      <c r="O14" s="12">
        <v>1</v>
      </c>
      <c r="P14" s="12">
        <v>1</v>
      </c>
      <c r="Q14" s="12">
        <v>1</v>
      </c>
      <c r="R14" s="12">
        <v>6</v>
      </c>
      <c r="S14" s="12">
        <v>188</v>
      </c>
    </row>
    <row r="15" spans="1:19" ht="12.75">
      <c r="A15" s="3">
        <v>3</v>
      </c>
      <c r="B15" s="9">
        <v>20</v>
      </c>
      <c r="C15" s="9">
        <v>13</v>
      </c>
      <c r="D15" s="9" t="s">
        <v>24</v>
      </c>
      <c r="E15" s="9">
        <v>35</v>
      </c>
      <c r="F15" s="9">
        <v>5</v>
      </c>
      <c r="G15" s="9">
        <v>0</v>
      </c>
      <c r="H15" s="9">
        <v>30</v>
      </c>
      <c r="K15" s="12">
        <v>7</v>
      </c>
      <c r="L15" s="12">
        <v>0</v>
      </c>
      <c r="M15" s="12">
        <v>1</v>
      </c>
      <c r="N15" s="12">
        <v>2</v>
      </c>
      <c r="O15" s="12">
        <v>1</v>
      </c>
      <c r="P15" s="12">
        <v>1</v>
      </c>
      <c r="Q15" s="12">
        <v>5</v>
      </c>
      <c r="R15" s="12">
        <v>6</v>
      </c>
      <c r="S15" s="12">
        <v>206</v>
      </c>
    </row>
    <row r="16" spans="1:19" ht="12.75">
      <c r="A16" s="3">
        <v>4</v>
      </c>
      <c r="B16" s="9">
        <v>21</v>
      </c>
      <c r="C16" s="9">
        <v>16</v>
      </c>
      <c r="D16" s="9">
        <v>25</v>
      </c>
      <c r="E16" s="9" t="s">
        <v>24</v>
      </c>
      <c r="F16" s="9">
        <v>18</v>
      </c>
      <c r="G16" s="9">
        <v>18</v>
      </c>
      <c r="H16" s="9">
        <v>4</v>
      </c>
      <c r="K16" s="12">
        <v>4</v>
      </c>
      <c r="L16" s="12">
        <v>0</v>
      </c>
      <c r="M16" s="12">
        <v>1</v>
      </c>
      <c r="N16" s="12">
        <v>2</v>
      </c>
      <c r="O16" s="12">
        <v>1</v>
      </c>
      <c r="P16" s="12">
        <v>4</v>
      </c>
      <c r="Q16" s="12">
        <v>5</v>
      </c>
      <c r="R16" s="12">
        <v>6</v>
      </c>
      <c r="S16" s="12">
        <v>218</v>
      </c>
    </row>
    <row r="17" spans="1:19" ht="12.75">
      <c r="A17" s="3">
        <v>5</v>
      </c>
      <c r="B17" s="9">
        <v>12</v>
      </c>
      <c r="C17" s="9">
        <v>46</v>
      </c>
      <c r="D17" s="9">
        <v>27</v>
      </c>
      <c r="E17" s="9">
        <v>48</v>
      </c>
      <c r="F17" s="9" t="s">
        <v>24</v>
      </c>
      <c r="G17" s="9">
        <v>5</v>
      </c>
      <c r="H17" s="9">
        <v>6</v>
      </c>
      <c r="K17" s="12">
        <v>1</v>
      </c>
      <c r="L17" s="12">
        <v>0</v>
      </c>
      <c r="M17" s="12">
        <v>1</v>
      </c>
      <c r="N17" s="12">
        <v>2</v>
      </c>
      <c r="O17" s="12">
        <v>3</v>
      </c>
      <c r="P17" s="12">
        <v>4</v>
      </c>
      <c r="Q17" s="12">
        <v>5</v>
      </c>
      <c r="R17" s="12">
        <v>6</v>
      </c>
      <c r="S17" s="12">
        <v>466</v>
      </c>
    </row>
    <row r="18" spans="1:8" ht="12.75">
      <c r="A18" s="3">
        <v>6</v>
      </c>
      <c r="B18" s="9">
        <v>23</v>
      </c>
      <c r="C18" s="9">
        <v>5</v>
      </c>
      <c r="D18" s="9">
        <v>5</v>
      </c>
      <c r="E18" s="9">
        <v>9</v>
      </c>
      <c r="F18" s="9">
        <v>5</v>
      </c>
      <c r="G18" s="9" t="s">
        <v>24</v>
      </c>
      <c r="H18" s="9">
        <v>20</v>
      </c>
    </row>
    <row r="19" spans="1:8" ht="12.75">
      <c r="A19" s="3">
        <v>7</v>
      </c>
      <c r="B19" s="9">
        <v>9</v>
      </c>
      <c r="C19" s="9">
        <v>31</v>
      </c>
      <c r="D19" s="9">
        <v>29</v>
      </c>
      <c r="E19" s="9">
        <v>19</v>
      </c>
      <c r="F19" s="9">
        <v>10</v>
      </c>
      <c r="G19" s="9">
        <v>7</v>
      </c>
      <c r="H19" s="9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1"/>
  <sheetViews>
    <sheetView workbookViewId="0" topLeftCell="A1">
      <selection activeCell="M24" sqref="M24"/>
    </sheetView>
  </sheetViews>
  <sheetFormatPr defaultColWidth="11.00390625" defaultRowHeight="12.75"/>
  <cols>
    <col min="1" max="1" width="12.75390625" style="0" bestFit="1" customWidth="1"/>
    <col min="2" max="8" width="7.75390625" style="0" customWidth="1"/>
    <col min="10" max="10" width="12.375" style="0" bestFit="1" customWidth="1"/>
    <col min="11" max="19" width="5.75390625" style="0" customWidth="1"/>
  </cols>
  <sheetData>
    <row r="1" spans="1:12" ht="12.75">
      <c r="A1" s="7" t="s">
        <v>0</v>
      </c>
      <c r="D1" s="1" t="s">
        <v>1</v>
      </c>
      <c r="E1" s="1"/>
      <c r="F1" s="1" t="s">
        <v>2</v>
      </c>
      <c r="J1" s="7" t="s">
        <v>28</v>
      </c>
      <c r="K1">
        <v>110</v>
      </c>
      <c r="L1" t="s">
        <v>48</v>
      </c>
    </row>
    <row r="2" spans="1:12" ht="12.75">
      <c r="A2" s="3" t="s">
        <v>7</v>
      </c>
      <c r="B2" s="5" t="s">
        <v>43</v>
      </c>
      <c r="C2" s="3" t="s">
        <v>3</v>
      </c>
      <c r="D2" s="2" t="s">
        <v>5</v>
      </c>
      <c r="E2" s="3" t="s">
        <v>6</v>
      </c>
      <c r="F2" s="4" t="b">
        <f>FlowT_OpFeasValue=0</f>
        <v>1</v>
      </c>
      <c r="J2" s="7" t="s">
        <v>29</v>
      </c>
      <c r="K2">
        <v>1</v>
      </c>
      <c r="L2" t="s">
        <v>30</v>
      </c>
    </row>
    <row r="3" spans="1:15" ht="12.75">
      <c r="A3" s="3" t="s">
        <v>9</v>
      </c>
      <c r="B3" s="5" t="s">
        <v>36</v>
      </c>
      <c r="C3" s="3" t="s">
        <v>4</v>
      </c>
      <c r="D3" s="4">
        <f>SUM(FlowT_OpObjTerms)</f>
        <v>110</v>
      </c>
      <c r="E3" s="3" t="s">
        <v>4</v>
      </c>
      <c r="F3" s="4">
        <f>COUNTIF(FlowT_OpValue,"=0")-1</f>
        <v>0</v>
      </c>
      <c r="J3" s="7" t="s">
        <v>31</v>
      </c>
      <c r="K3">
        <v>83</v>
      </c>
      <c r="L3" s="3" t="s">
        <v>32</v>
      </c>
      <c r="M3">
        <v>58</v>
      </c>
      <c r="N3" s="3" t="s">
        <v>33</v>
      </c>
      <c r="O3">
        <v>25</v>
      </c>
    </row>
    <row r="4" spans="1:11" ht="12.75">
      <c r="A4" s="3" t="s">
        <v>10</v>
      </c>
      <c r="B4" s="5" t="s">
        <v>44</v>
      </c>
      <c r="C4" t="s">
        <v>12</v>
      </c>
      <c r="D4" s="2"/>
      <c r="E4" s="3" t="s">
        <v>45</v>
      </c>
      <c r="F4" s="14">
        <v>1</v>
      </c>
      <c r="J4" s="7" t="s">
        <v>34</v>
      </c>
      <c r="K4" s="11">
        <v>1</v>
      </c>
    </row>
    <row r="5" spans="1:11" ht="12.75">
      <c r="A5" s="3" t="s">
        <v>13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J5" s="7" t="s">
        <v>35</v>
      </c>
      <c r="K5">
        <v>100</v>
      </c>
    </row>
    <row r="6" spans="1:8" ht="12.75">
      <c r="A6" s="3" t="s">
        <v>7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</row>
    <row r="7" spans="1:11" ht="12.75">
      <c r="A7" s="3" t="s">
        <v>21</v>
      </c>
      <c r="B7" s="6">
        <v>0</v>
      </c>
      <c r="C7" s="6">
        <v>5</v>
      </c>
      <c r="D7" s="6">
        <v>5</v>
      </c>
      <c r="E7" s="6">
        <v>1</v>
      </c>
      <c r="F7" s="6">
        <v>1</v>
      </c>
      <c r="G7" s="6">
        <v>2</v>
      </c>
      <c r="H7" s="6">
        <v>2</v>
      </c>
      <c r="K7" s="10" t="s">
        <v>25</v>
      </c>
    </row>
    <row r="8" spans="1:19" ht="12.75">
      <c r="A8" s="3" t="s">
        <v>46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K8" s="1" t="s">
        <v>26</v>
      </c>
      <c r="L8" s="1" t="s">
        <v>14</v>
      </c>
      <c r="M8" s="1" t="s">
        <v>15</v>
      </c>
      <c r="N8" s="1" t="s">
        <v>16</v>
      </c>
      <c r="O8" s="1" t="s">
        <v>17</v>
      </c>
      <c r="P8" s="1" t="s">
        <v>18</v>
      </c>
      <c r="Q8" s="1" t="s">
        <v>19</v>
      </c>
      <c r="R8" s="1" t="s">
        <v>20</v>
      </c>
      <c r="S8" s="1" t="s">
        <v>27</v>
      </c>
    </row>
    <row r="9" spans="1:19" ht="12.75">
      <c r="A9" s="3" t="s">
        <v>47</v>
      </c>
      <c r="B9" s="8">
        <f aca="true" t="shared" si="0" ref="B9:H9">B8+SUMIF(FlowT_OpValue,B5,FlowT_OpArcFlow)</f>
        <v>7</v>
      </c>
      <c r="C9" s="8">
        <f t="shared" si="0"/>
        <v>3</v>
      </c>
      <c r="D9" s="8">
        <f t="shared" si="0"/>
        <v>1</v>
      </c>
      <c r="E9" s="8">
        <f t="shared" si="0"/>
        <v>1</v>
      </c>
      <c r="F9" s="8">
        <f t="shared" si="0"/>
        <v>5</v>
      </c>
      <c r="G9" s="8">
        <f t="shared" si="0"/>
        <v>1</v>
      </c>
      <c r="H9" s="8">
        <f t="shared" si="0"/>
        <v>1</v>
      </c>
      <c r="K9" s="12">
        <v>51</v>
      </c>
      <c r="L9" s="12">
        <v>0</v>
      </c>
      <c r="M9" s="12">
        <v>5</v>
      </c>
      <c r="N9" s="12">
        <v>5</v>
      </c>
      <c r="O9" s="12">
        <v>1</v>
      </c>
      <c r="P9" s="12">
        <v>1</v>
      </c>
      <c r="Q9" s="12">
        <v>2</v>
      </c>
      <c r="R9" s="12">
        <v>2</v>
      </c>
      <c r="S9" s="12">
        <v>110</v>
      </c>
    </row>
    <row r="10" spans="1:19" ht="12.75">
      <c r="A10" s="3" t="s">
        <v>40</v>
      </c>
      <c r="B10" s="13">
        <f aca="true" t="shared" si="1" ref="B10:H10">INDEX(FlowT_OpObjMatrix,FlowT_OpValue+1,)</f>
        <v>0</v>
      </c>
      <c r="C10" s="13">
        <f t="shared" si="1"/>
        <v>10</v>
      </c>
      <c r="D10" s="13">
        <f t="shared" si="1"/>
        <v>15</v>
      </c>
      <c r="E10" s="13">
        <f t="shared" si="1"/>
        <v>30</v>
      </c>
      <c r="F10" s="13">
        <f t="shared" si="1"/>
        <v>6</v>
      </c>
      <c r="G10" s="13">
        <f t="shared" si="1"/>
        <v>5</v>
      </c>
      <c r="H10" s="13">
        <f t="shared" si="1"/>
        <v>0</v>
      </c>
      <c r="K10" s="12">
        <v>54</v>
      </c>
      <c r="L10" s="12">
        <v>0</v>
      </c>
      <c r="M10" s="12">
        <v>5</v>
      </c>
      <c r="N10" s="12">
        <v>5</v>
      </c>
      <c r="O10" s="12">
        <v>5</v>
      </c>
      <c r="P10" s="12">
        <v>1</v>
      </c>
      <c r="Q10" s="12">
        <v>2</v>
      </c>
      <c r="R10" s="12">
        <v>2</v>
      </c>
      <c r="S10" s="12">
        <v>110</v>
      </c>
    </row>
    <row r="11" spans="1:19" ht="12.75">
      <c r="A11" s="3" t="s">
        <v>22</v>
      </c>
      <c r="B11" s="8">
        <f aca="true" t="shared" si="2" ref="B11:H11">FlowT_OpArcLength*FlowT_OpArcFlow^FlowT_OpExp</f>
        <v>0</v>
      </c>
      <c r="C11" s="8">
        <f t="shared" si="2"/>
        <v>30</v>
      </c>
      <c r="D11" s="8">
        <f t="shared" si="2"/>
        <v>15</v>
      </c>
      <c r="E11" s="8">
        <f t="shared" si="2"/>
        <v>30</v>
      </c>
      <c r="F11" s="8">
        <f t="shared" si="2"/>
        <v>30</v>
      </c>
      <c r="G11" s="8">
        <f t="shared" si="2"/>
        <v>5</v>
      </c>
      <c r="H11" s="8">
        <f t="shared" si="2"/>
        <v>0</v>
      </c>
      <c r="K11" s="12">
        <v>57</v>
      </c>
      <c r="L11" s="12">
        <v>0</v>
      </c>
      <c r="M11" s="12">
        <v>5</v>
      </c>
      <c r="N11" s="12">
        <v>5</v>
      </c>
      <c r="O11" s="12">
        <v>1</v>
      </c>
      <c r="P11" s="12">
        <v>1</v>
      </c>
      <c r="Q11" s="12">
        <v>2</v>
      </c>
      <c r="R11" s="12">
        <v>2</v>
      </c>
      <c r="S11" s="12">
        <v>110</v>
      </c>
    </row>
    <row r="12" spans="1:19" ht="12.75">
      <c r="A12" s="3"/>
      <c r="K12" s="12">
        <v>83</v>
      </c>
      <c r="L12" s="12">
        <v>0</v>
      </c>
      <c r="M12" s="12">
        <v>5</v>
      </c>
      <c r="N12" s="12">
        <v>5</v>
      </c>
      <c r="O12" s="12">
        <v>1</v>
      </c>
      <c r="P12" s="12">
        <v>1</v>
      </c>
      <c r="Q12" s="12">
        <v>2</v>
      </c>
      <c r="R12" s="12">
        <v>2</v>
      </c>
      <c r="S12" s="12">
        <v>110</v>
      </c>
    </row>
    <row r="13" spans="1:19" ht="12.75">
      <c r="A13" s="3" t="s">
        <v>23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K13" s="12">
        <v>55</v>
      </c>
      <c r="L13" s="12">
        <v>0</v>
      </c>
      <c r="M13" s="12">
        <v>5</v>
      </c>
      <c r="N13" s="12">
        <v>5</v>
      </c>
      <c r="O13" s="12">
        <v>6</v>
      </c>
      <c r="P13" s="12">
        <v>1</v>
      </c>
      <c r="Q13" s="12">
        <v>2</v>
      </c>
      <c r="R13" s="12">
        <v>2</v>
      </c>
      <c r="S13" s="12">
        <v>111</v>
      </c>
    </row>
    <row r="14" spans="1:19" ht="12.75">
      <c r="A14" s="3">
        <v>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K14" s="12">
        <v>53</v>
      </c>
      <c r="L14" s="12">
        <v>0</v>
      </c>
      <c r="M14" s="12">
        <v>5</v>
      </c>
      <c r="N14" s="12">
        <v>5</v>
      </c>
      <c r="O14" s="12">
        <v>3</v>
      </c>
      <c r="P14" s="12">
        <v>1</v>
      </c>
      <c r="Q14" s="12">
        <v>2</v>
      </c>
      <c r="R14" s="12">
        <v>2</v>
      </c>
      <c r="S14" s="12">
        <v>116</v>
      </c>
    </row>
    <row r="15" spans="1:19" ht="12.75">
      <c r="A15" s="3">
        <v>1</v>
      </c>
      <c r="B15" s="9" t="s">
        <v>24</v>
      </c>
      <c r="C15" s="9">
        <v>19</v>
      </c>
      <c r="D15" s="9">
        <v>25</v>
      </c>
      <c r="E15" s="9">
        <v>30</v>
      </c>
      <c r="F15" s="9">
        <v>6</v>
      </c>
      <c r="G15" s="9">
        <v>34</v>
      </c>
      <c r="H15" s="9">
        <v>23</v>
      </c>
      <c r="K15" s="12">
        <v>56</v>
      </c>
      <c r="L15" s="12">
        <v>0</v>
      </c>
      <c r="M15" s="12">
        <v>5</v>
      </c>
      <c r="N15" s="12">
        <v>5</v>
      </c>
      <c r="O15" s="12">
        <v>7</v>
      </c>
      <c r="P15" s="12">
        <v>1</v>
      </c>
      <c r="Q15" s="12">
        <v>2</v>
      </c>
      <c r="R15" s="12">
        <v>2</v>
      </c>
      <c r="S15" s="12">
        <v>123</v>
      </c>
    </row>
    <row r="16" spans="1:19" ht="12.75">
      <c r="A16" s="3">
        <v>2</v>
      </c>
      <c r="B16" s="9">
        <v>19</v>
      </c>
      <c r="C16" s="9" t="s">
        <v>24</v>
      </c>
      <c r="D16" s="9">
        <v>34</v>
      </c>
      <c r="E16" s="9">
        <v>30</v>
      </c>
      <c r="F16" s="9">
        <v>10</v>
      </c>
      <c r="G16" s="9">
        <v>5</v>
      </c>
      <c r="H16" s="9">
        <v>0</v>
      </c>
      <c r="K16" s="12">
        <v>52</v>
      </c>
      <c r="L16" s="12">
        <v>0</v>
      </c>
      <c r="M16" s="12">
        <v>5</v>
      </c>
      <c r="N16" s="12">
        <v>5</v>
      </c>
      <c r="O16" s="12">
        <v>2</v>
      </c>
      <c r="P16" s="12">
        <v>1</v>
      </c>
      <c r="Q16" s="12">
        <v>2</v>
      </c>
      <c r="R16" s="12">
        <v>2</v>
      </c>
      <c r="S16" s="12">
        <v>126</v>
      </c>
    </row>
    <row r="17" spans="1:8" ht="12.75">
      <c r="A17" s="3">
        <v>3</v>
      </c>
      <c r="B17" s="9">
        <v>25</v>
      </c>
      <c r="C17" s="9">
        <v>34</v>
      </c>
      <c r="D17" s="9" t="s">
        <v>24</v>
      </c>
      <c r="E17" s="9">
        <v>15</v>
      </c>
      <c r="F17" s="9">
        <v>15</v>
      </c>
      <c r="G17" s="9">
        <v>2</v>
      </c>
      <c r="H17" s="9">
        <v>12</v>
      </c>
    </row>
    <row r="18" spans="1:8" ht="12.75">
      <c r="A18" s="3">
        <v>4</v>
      </c>
      <c r="B18" s="9">
        <v>30</v>
      </c>
      <c r="C18" s="9">
        <v>30</v>
      </c>
      <c r="D18" s="9">
        <v>15</v>
      </c>
      <c r="E18" s="9" t="s">
        <v>24</v>
      </c>
      <c r="F18" s="9">
        <v>24</v>
      </c>
      <c r="G18" s="9">
        <v>10</v>
      </c>
      <c r="H18" s="9">
        <v>27</v>
      </c>
    </row>
    <row r="19" spans="1:8" ht="12.75">
      <c r="A19" s="3">
        <v>5</v>
      </c>
      <c r="B19" s="9">
        <v>6</v>
      </c>
      <c r="C19" s="9">
        <v>10</v>
      </c>
      <c r="D19" s="9">
        <v>15</v>
      </c>
      <c r="E19" s="9">
        <v>24</v>
      </c>
      <c r="F19" s="9" t="s">
        <v>24</v>
      </c>
      <c r="G19" s="9">
        <v>16</v>
      </c>
      <c r="H19" s="9">
        <v>26</v>
      </c>
    </row>
    <row r="20" spans="1:8" ht="12.75">
      <c r="A20" s="3">
        <v>6</v>
      </c>
      <c r="B20" s="9">
        <v>34</v>
      </c>
      <c r="C20" s="9">
        <v>5</v>
      </c>
      <c r="D20" s="9">
        <v>2</v>
      </c>
      <c r="E20" s="9">
        <v>10</v>
      </c>
      <c r="F20" s="9">
        <v>16</v>
      </c>
      <c r="G20" s="9" t="s">
        <v>24</v>
      </c>
      <c r="H20" s="9">
        <v>20</v>
      </c>
    </row>
    <row r="21" spans="1:8" ht="12.75">
      <c r="A21" s="3">
        <v>7</v>
      </c>
      <c r="B21" s="9">
        <v>23</v>
      </c>
      <c r="C21" s="9">
        <v>0</v>
      </c>
      <c r="D21" s="9">
        <v>12</v>
      </c>
      <c r="E21" s="9">
        <v>27</v>
      </c>
      <c r="F21" s="9">
        <v>26</v>
      </c>
      <c r="G21" s="9">
        <v>20</v>
      </c>
      <c r="H21" s="9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2004-02-10T17:31:40Z</dcterms:created>
  <cp:category/>
  <cp:version/>
  <cp:contentType/>
  <cp:contentStatus/>
</cp:coreProperties>
</file>