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40" windowHeight="5520" activeTab="0"/>
  </bookViews>
  <sheets>
    <sheet name="Model" sheetId="1" r:id="rId1"/>
  </sheets>
  <definedNames>
    <definedName name="CostMatrix">'Model'!$B$5:$I$10</definedName>
    <definedName name="Costs">'Model'!$C$16:$C$46</definedName>
    <definedName name="Destinations">'Model'!$B$16:$B$46</definedName>
    <definedName name="Flows">'Model'!$D$16:$D$46</definedName>
    <definedName name="Inflows">'Model'!$I$24:$I$31</definedName>
    <definedName name="MaxRoutes">'Model'!$D$12</definedName>
    <definedName name="Origins">'Model'!$A$16:$A$46</definedName>
    <definedName name="Outflows">'Model'!$I$16:$I$21</definedName>
    <definedName name="solver_adj" localSheetId="0" hidden="1">'Model'!$D$16:$D$46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1000</definedName>
    <definedName name="solver_lhs1" localSheetId="0" hidden="1">'Model'!$D$16:$D$46</definedName>
    <definedName name="solver_lhs2" localSheetId="0" hidden="1">'Model'!$I$24:$I$31</definedName>
    <definedName name="solver_lhs3" localSheetId="0" hidden="1">'Model'!$I$16:$I$21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'Model'!$B$48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2</definedName>
    <definedName name="solver_rel3" localSheetId="0" hidden="1">1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1</definedName>
    <definedName name="solver_rhs3" localSheetId="0" hidden="1">MaxRoutes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  <definedName name="TotalCost">'Model'!$B$48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15" authorId="0">
      <text>
        <r>
          <rPr>
            <b/>
            <sz val="8"/>
            <rFont val="Tahoma"/>
            <family val="0"/>
          </rPr>
          <t>Company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Bus route
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52" authorId="0">
      <text>
        <r>
          <rPr>
            <sz val="8"/>
            <rFont val="Tahoma"/>
            <family val="0"/>
          </rPr>
          <t>Remember that the input cell is $E$12</t>
        </r>
      </text>
    </comment>
    <comment ref="B52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B5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H14" authorId="0">
      <text>
        <r>
          <rPr>
            <b/>
            <sz val="8"/>
            <rFont val="Tahoma"/>
            <family val="0"/>
          </rPr>
          <t>It is natural to separate the nodes into two groups: companies and bus routes.  All flows go out of company nodes and into bus route nodes.</t>
        </r>
      </text>
    </comment>
  </commentList>
</comments>
</file>

<file path=xl/sharedStrings.xml><?xml version="1.0" encoding="utf-8"?>
<sst xmlns="http://schemas.openxmlformats.org/spreadsheetml/2006/main" count="94" uniqueCount="33">
  <si>
    <t>Assignment of bus companies to routes</t>
  </si>
  <si>
    <t>Bids from companies for routes</t>
  </si>
  <si>
    <t>Route 1</t>
  </si>
  <si>
    <t>Route 2</t>
  </si>
  <si>
    <t>Route 3</t>
  </si>
  <si>
    <t>Route 4</t>
  </si>
  <si>
    <t>Route 5</t>
  </si>
  <si>
    <t>Route 6</t>
  </si>
  <si>
    <t>Route 7</t>
  </si>
  <si>
    <t>Route 8</t>
  </si>
  <si>
    <t/>
  </si>
  <si>
    <t>Maximum routes assigned to any company</t>
  </si>
  <si>
    <t>Network formulation</t>
  </si>
  <si>
    <t>Origin</t>
  </si>
  <si>
    <t>Destination</t>
  </si>
  <si>
    <t>Cost</t>
  </si>
  <si>
    <t>Flow</t>
  </si>
  <si>
    <t>Upper Bound</t>
  </si>
  <si>
    <t>Company</t>
  </si>
  <si>
    <t>Flow balance constraints</t>
  </si>
  <si>
    <t>Route</t>
  </si>
  <si>
    <t>Flow out</t>
  </si>
  <si>
    <t>Max</t>
  </si>
  <si>
    <t>&lt;=</t>
  </si>
  <si>
    <t>Flow in</t>
  </si>
  <si>
    <t>Required</t>
  </si>
  <si>
    <t>=</t>
  </si>
  <si>
    <t>Total cost</t>
  </si>
  <si>
    <t>Sensitivity of total cost to maximum routes per company</t>
  </si>
  <si>
    <t>$E$12</t>
  </si>
  <si>
    <t>$B$48</t>
  </si>
  <si>
    <t>$A$51</t>
  </si>
  <si>
    <t>Not feasible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</si>
</sst>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2" borderId="2" xfId="0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</xdr:row>
      <xdr:rowOff>142875</xdr:rowOff>
    </xdr:from>
    <xdr:to>
      <xdr:col>12</xdr:col>
      <xdr:colOff>485775</xdr:colOff>
      <xdr:row>12</xdr:row>
      <xdr:rowOff>9525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6934200" y="304800"/>
          <a:ext cx="1600200" cy="1685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CostMatrix - B5:I10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MaxRoutes - D12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Origins - A16:A46
Destinations - B16:B46
Costs - C16:C46
Flows - D16:D46
Outflows - I16:I21
Inflows - I24:I31
TotalCost - B48</a:t>
          </a:r>
        </a:p>
      </xdr:txBody>
    </xdr:sp>
    <xdr:clientData/>
  </xdr:twoCellAnchor>
  <xdr:twoCellAnchor>
    <xdr:from>
      <xdr:col>2</xdr:col>
      <xdr:colOff>495300</xdr:colOff>
      <xdr:row>51</xdr:row>
      <xdr:rowOff>47625</xdr:rowOff>
    </xdr:from>
    <xdr:to>
      <xdr:col>7</xdr:col>
      <xdr:colOff>219075</xdr:colOff>
      <xdr:row>57</xdr:row>
      <xdr:rowOff>104775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2238375" y="8382000"/>
          <a:ext cx="29813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first problem is clearly infeasible because there are only 6 companies and there are 8 routes.  There is a cost savings from being allowed to assign 3 (rather than 2) routes to a company, but there is no incentive to assign more than 3 routes to any company.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2" width="10.8515625" style="0" customWidth="1"/>
    <col min="5" max="5" width="10.00390625" style="0" customWidth="1"/>
    <col min="6" max="6" width="11.421875" style="0" customWidth="1"/>
  </cols>
  <sheetData>
    <row r="1" ht="12.75">
      <c r="A1" s="1" t="s">
        <v>0</v>
      </c>
    </row>
    <row r="3" ht="12.75">
      <c r="A3" s="1" t="s">
        <v>1</v>
      </c>
    </row>
    <row r="4" spans="1:9" ht="13.5" thickBot="1">
      <c r="A4" t="s">
        <v>18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12.75">
      <c r="A5">
        <v>1</v>
      </c>
      <c r="B5" s="16" t="s">
        <v>10</v>
      </c>
      <c r="C5" s="9">
        <v>8200</v>
      </c>
      <c r="D5" s="9">
        <v>7800</v>
      </c>
      <c r="E5" s="9">
        <v>5400</v>
      </c>
      <c r="F5" s="19" t="s">
        <v>10</v>
      </c>
      <c r="G5" s="9">
        <v>3900</v>
      </c>
      <c r="H5" s="19" t="s">
        <v>10</v>
      </c>
      <c r="I5" s="21" t="s">
        <v>10</v>
      </c>
    </row>
    <row r="6" spans="1:9" ht="12.75">
      <c r="A6">
        <v>2</v>
      </c>
      <c r="B6" s="10">
        <v>7800</v>
      </c>
      <c r="C6" s="11">
        <v>8200</v>
      </c>
      <c r="D6" s="18" t="s">
        <v>10</v>
      </c>
      <c r="E6" s="11">
        <v>6300</v>
      </c>
      <c r="F6" s="18" t="s">
        <v>10</v>
      </c>
      <c r="G6" s="11">
        <v>3300</v>
      </c>
      <c r="H6" s="11">
        <v>4900</v>
      </c>
      <c r="I6" s="22" t="s">
        <v>10</v>
      </c>
    </row>
    <row r="7" spans="1:9" ht="12.75">
      <c r="A7">
        <v>3</v>
      </c>
      <c r="B7" s="17" t="s">
        <v>10</v>
      </c>
      <c r="C7" s="11">
        <v>4800</v>
      </c>
      <c r="D7" s="18" t="s">
        <v>10</v>
      </c>
      <c r="E7" s="18" t="s">
        <v>10</v>
      </c>
      <c r="F7" s="18" t="s">
        <v>10</v>
      </c>
      <c r="G7" s="11">
        <v>4400</v>
      </c>
      <c r="H7" s="11">
        <v>5600</v>
      </c>
      <c r="I7" s="12">
        <v>3600</v>
      </c>
    </row>
    <row r="8" spans="1:9" ht="12.75">
      <c r="A8">
        <v>4</v>
      </c>
      <c r="B8" s="17" t="s">
        <v>10</v>
      </c>
      <c r="C8" s="18" t="s">
        <v>10</v>
      </c>
      <c r="D8" s="11">
        <v>8000</v>
      </c>
      <c r="E8" s="11">
        <v>5000</v>
      </c>
      <c r="F8" s="11">
        <v>6800</v>
      </c>
      <c r="G8" s="18" t="s">
        <v>10</v>
      </c>
      <c r="H8" s="11">
        <v>6700</v>
      </c>
      <c r="I8" s="12">
        <v>4200</v>
      </c>
    </row>
    <row r="9" spans="1:9" ht="12.75">
      <c r="A9">
        <v>5</v>
      </c>
      <c r="B9" s="10">
        <v>7200</v>
      </c>
      <c r="C9" s="11">
        <v>6400</v>
      </c>
      <c r="D9" s="18" t="s">
        <v>10</v>
      </c>
      <c r="E9" s="11">
        <v>3900</v>
      </c>
      <c r="F9" s="11">
        <v>6400</v>
      </c>
      <c r="G9" s="11">
        <v>2800</v>
      </c>
      <c r="H9" s="18" t="s">
        <v>10</v>
      </c>
      <c r="I9" s="12">
        <v>3000</v>
      </c>
    </row>
    <row r="10" spans="1:9" ht="13.5" thickBot="1">
      <c r="A10">
        <v>6</v>
      </c>
      <c r="B10" s="13">
        <v>7000</v>
      </c>
      <c r="C10" s="14">
        <v>5800</v>
      </c>
      <c r="D10" s="14">
        <v>7500</v>
      </c>
      <c r="E10" s="14">
        <v>4500</v>
      </c>
      <c r="F10" s="14">
        <v>5600</v>
      </c>
      <c r="G10" s="20" t="s">
        <v>10</v>
      </c>
      <c r="H10" s="14">
        <v>6000</v>
      </c>
      <c r="I10" s="15">
        <v>4200</v>
      </c>
    </row>
    <row r="11" ht="13.5" thickBot="1"/>
    <row r="12" spans="1:4" ht="13.5" thickBot="1">
      <c r="A12" t="s">
        <v>11</v>
      </c>
      <c r="D12" s="23">
        <v>2</v>
      </c>
    </row>
    <row r="14" spans="1:8" ht="12.75">
      <c r="A14" s="1" t="s">
        <v>12</v>
      </c>
      <c r="H14" s="1" t="s">
        <v>19</v>
      </c>
    </row>
    <row r="15" spans="1:11" ht="12.75">
      <c r="A15" s="2" t="s">
        <v>13</v>
      </c>
      <c r="B15" s="2" t="s">
        <v>14</v>
      </c>
      <c r="C15" s="2" t="s">
        <v>15</v>
      </c>
      <c r="D15" s="2" t="s">
        <v>16</v>
      </c>
      <c r="E15" s="2"/>
      <c r="F15" s="2" t="s">
        <v>17</v>
      </c>
      <c r="H15" s="2" t="s">
        <v>18</v>
      </c>
      <c r="I15" s="2" t="s">
        <v>21</v>
      </c>
      <c r="J15" s="2"/>
      <c r="K15" s="2" t="s">
        <v>22</v>
      </c>
    </row>
    <row r="16" spans="1:11" ht="12.75">
      <c r="A16">
        <v>1</v>
      </c>
      <c r="B16">
        <v>2</v>
      </c>
      <c r="C16">
        <f aca="true" t="shared" si="0" ref="C16:C46">INDEX(CostMatrix,A16,B16)</f>
        <v>8200</v>
      </c>
      <c r="D16">
        <v>0</v>
      </c>
      <c r="E16" s="3" t="s">
        <v>23</v>
      </c>
      <c r="F16">
        <v>1</v>
      </c>
      <c r="H16">
        <v>1</v>
      </c>
      <c r="I16">
        <f aca="true" t="shared" si="1" ref="I16:I21">SUMIF(Origins,H16,Flows)</f>
        <v>1</v>
      </c>
      <c r="J16" s="3" t="s">
        <v>23</v>
      </c>
      <c r="K16">
        <f aca="true" t="shared" si="2" ref="K16:K21">MaxRoutes</f>
        <v>2</v>
      </c>
    </row>
    <row r="17" spans="1:11" ht="12.75">
      <c r="A17">
        <v>1</v>
      </c>
      <c r="B17">
        <v>3</v>
      </c>
      <c r="C17">
        <f t="shared" si="0"/>
        <v>7800</v>
      </c>
      <c r="D17">
        <v>1</v>
      </c>
      <c r="E17" s="3" t="s">
        <v>23</v>
      </c>
      <c r="F17">
        <v>1</v>
      </c>
      <c r="H17">
        <v>2</v>
      </c>
      <c r="I17">
        <f t="shared" si="1"/>
        <v>2</v>
      </c>
      <c r="J17" s="3" t="s">
        <v>23</v>
      </c>
      <c r="K17">
        <f t="shared" si="2"/>
        <v>2</v>
      </c>
    </row>
    <row r="18" spans="1:11" ht="12.75">
      <c r="A18">
        <v>1</v>
      </c>
      <c r="B18">
        <v>4</v>
      </c>
      <c r="C18">
        <f t="shared" si="0"/>
        <v>5400</v>
      </c>
      <c r="D18">
        <v>0</v>
      </c>
      <c r="E18" s="3" t="s">
        <v>23</v>
      </c>
      <c r="F18">
        <v>1</v>
      </c>
      <c r="H18">
        <v>3</v>
      </c>
      <c r="I18">
        <f t="shared" si="1"/>
        <v>1</v>
      </c>
      <c r="J18" s="3" t="s">
        <v>23</v>
      </c>
      <c r="K18">
        <f t="shared" si="2"/>
        <v>2</v>
      </c>
    </row>
    <row r="19" spans="1:11" ht="12.75">
      <c r="A19">
        <v>1</v>
      </c>
      <c r="B19">
        <v>6</v>
      </c>
      <c r="C19">
        <f t="shared" si="0"/>
        <v>3900</v>
      </c>
      <c r="D19">
        <v>0</v>
      </c>
      <c r="E19" s="3" t="s">
        <v>23</v>
      </c>
      <c r="F19">
        <v>1</v>
      </c>
      <c r="H19">
        <v>4</v>
      </c>
      <c r="I19">
        <f t="shared" si="1"/>
        <v>0</v>
      </c>
      <c r="J19" s="3" t="s">
        <v>23</v>
      </c>
      <c r="K19">
        <f t="shared" si="2"/>
        <v>2</v>
      </c>
    </row>
    <row r="20" spans="1:11" ht="12.75">
      <c r="A20">
        <v>2</v>
      </c>
      <c r="B20">
        <v>1</v>
      </c>
      <c r="C20">
        <f t="shared" si="0"/>
        <v>7800</v>
      </c>
      <c r="D20">
        <v>0</v>
      </c>
      <c r="E20" s="3" t="s">
        <v>23</v>
      </c>
      <c r="F20">
        <v>1</v>
      </c>
      <c r="H20">
        <v>5</v>
      </c>
      <c r="I20">
        <f t="shared" si="1"/>
        <v>2</v>
      </c>
      <c r="J20" s="3" t="s">
        <v>23</v>
      </c>
      <c r="K20">
        <f t="shared" si="2"/>
        <v>2</v>
      </c>
    </row>
    <row r="21" spans="1:11" ht="12.75">
      <c r="A21">
        <v>2</v>
      </c>
      <c r="B21">
        <v>2</v>
      </c>
      <c r="C21">
        <f t="shared" si="0"/>
        <v>8200</v>
      </c>
      <c r="D21">
        <v>0</v>
      </c>
      <c r="E21" s="3" t="s">
        <v>23</v>
      </c>
      <c r="F21">
        <v>1</v>
      </c>
      <c r="H21">
        <v>6</v>
      </c>
      <c r="I21">
        <f t="shared" si="1"/>
        <v>2</v>
      </c>
      <c r="J21" s="3" t="s">
        <v>23</v>
      </c>
      <c r="K21">
        <f t="shared" si="2"/>
        <v>2</v>
      </c>
    </row>
    <row r="22" spans="1:6" ht="12.75">
      <c r="A22">
        <v>2</v>
      </c>
      <c r="B22">
        <v>4</v>
      </c>
      <c r="C22">
        <f t="shared" si="0"/>
        <v>6300</v>
      </c>
      <c r="D22">
        <v>0</v>
      </c>
      <c r="E22" s="3" t="s">
        <v>23</v>
      </c>
      <c r="F22">
        <v>1</v>
      </c>
    </row>
    <row r="23" spans="1:11" ht="12.75">
      <c r="A23">
        <v>2</v>
      </c>
      <c r="B23">
        <v>6</v>
      </c>
      <c r="C23">
        <f t="shared" si="0"/>
        <v>3300</v>
      </c>
      <c r="D23">
        <v>1</v>
      </c>
      <c r="E23" s="3" t="s">
        <v>23</v>
      </c>
      <c r="F23">
        <v>1</v>
      </c>
      <c r="H23" s="2" t="s">
        <v>20</v>
      </c>
      <c r="I23" s="2" t="s">
        <v>24</v>
      </c>
      <c r="J23" s="2"/>
      <c r="K23" s="2" t="s">
        <v>25</v>
      </c>
    </row>
    <row r="24" spans="1:11" ht="12.75">
      <c r="A24">
        <v>2</v>
      </c>
      <c r="B24">
        <v>7</v>
      </c>
      <c r="C24">
        <f t="shared" si="0"/>
        <v>4900</v>
      </c>
      <c r="D24">
        <v>1</v>
      </c>
      <c r="E24" s="3" t="s">
        <v>23</v>
      </c>
      <c r="F24">
        <v>1</v>
      </c>
      <c r="H24">
        <v>1</v>
      </c>
      <c r="I24">
        <f aca="true" t="shared" si="3" ref="I24:I31">SUMIF(Destinations,H24,Flows)</f>
        <v>1</v>
      </c>
      <c r="J24" s="3" t="s">
        <v>26</v>
      </c>
      <c r="K24">
        <v>1</v>
      </c>
    </row>
    <row r="25" spans="1:11" ht="12.75">
      <c r="A25">
        <v>3</v>
      </c>
      <c r="B25">
        <v>2</v>
      </c>
      <c r="C25">
        <f t="shared" si="0"/>
        <v>4800</v>
      </c>
      <c r="D25">
        <v>1</v>
      </c>
      <c r="E25" s="3" t="s">
        <v>23</v>
      </c>
      <c r="F25">
        <v>1</v>
      </c>
      <c r="H25">
        <v>2</v>
      </c>
      <c r="I25">
        <f t="shared" si="3"/>
        <v>1</v>
      </c>
      <c r="J25" s="3" t="s">
        <v>26</v>
      </c>
      <c r="K25">
        <v>1</v>
      </c>
    </row>
    <row r="26" spans="1:11" ht="12.75">
      <c r="A26">
        <v>3</v>
      </c>
      <c r="B26">
        <v>6</v>
      </c>
      <c r="C26">
        <f t="shared" si="0"/>
        <v>4400</v>
      </c>
      <c r="D26">
        <v>0</v>
      </c>
      <c r="E26" s="3" t="s">
        <v>23</v>
      </c>
      <c r="F26">
        <v>1</v>
      </c>
      <c r="H26">
        <v>3</v>
      </c>
      <c r="I26">
        <f t="shared" si="3"/>
        <v>1</v>
      </c>
      <c r="J26" s="3" t="s">
        <v>26</v>
      </c>
      <c r="K26">
        <v>1</v>
      </c>
    </row>
    <row r="27" spans="1:11" ht="12.75">
      <c r="A27">
        <v>3</v>
      </c>
      <c r="B27">
        <v>7</v>
      </c>
      <c r="C27">
        <f t="shared" si="0"/>
        <v>5600</v>
      </c>
      <c r="D27">
        <v>0</v>
      </c>
      <c r="E27" s="3" t="s">
        <v>23</v>
      </c>
      <c r="F27">
        <v>1</v>
      </c>
      <c r="H27">
        <v>4</v>
      </c>
      <c r="I27">
        <f t="shared" si="3"/>
        <v>1</v>
      </c>
      <c r="J27" s="3" t="s">
        <v>26</v>
      </c>
      <c r="K27">
        <v>1</v>
      </c>
    </row>
    <row r="28" spans="1:11" ht="12.75">
      <c r="A28">
        <v>3</v>
      </c>
      <c r="B28">
        <v>8</v>
      </c>
      <c r="C28">
        <f t="shared" si="0"/>
        <v>3600</v>
      </c>
      <c r="D28">
        <v>0</v>
      </c>
      <c r="E28" s="3" t="s">
        <v>23</v>
      </c>
      <c r="F28">
        <v>1</v>
      </c>
      <c r="H28">
        <v>5</v>
      </c>
      <c r="I28">
        <f t="shared" si="3"/>
        <v>1</v>
      </c>
      <c r="J28" s="3" t="s">
        <v>26</v>
      </c>
      <c r="K28">
        <v>1</v>
      </c>
    </row>
    <row r="29" spans="1:11" ht="12.75">
      <c r="A29">
        <v>4</v>
      </c>
      <c r="B29">
        <v>3</v>
      </c>
      <c r="C29">
        <f t="shared" si="0"/>
        <v>8000</v>
      </c>
      <c r="D29">
        <v>0</v>
      </c>
      <c r="E29" s="3" t="s">
        <v>23</v>
      </c>
      <c r="F29">
        <v>1</v>
      </c>
      <c r="H29">
        <v>6</v>
      </c>
      <c r="I29">
        <f t="shared" si="3"/>
        <v>1</v>
      </c>
      <c r="J29" s="3" t="s">
        <v>26</v>
      </c>
      <c r="K29">
        <v>1</v>
      </c>
    </row>
    <row r="30" spans="1:11" ht="12.75">
      <c r="A30">
        <v>4</v>
      </c>
      <c r="B30">
        <v>4</v>
      </c>
      <c r="C30">
        <f t="shared" si="0"/>
        <v>5000</v>
      </c>
      <c r="D30">
        <v>0</v>
      </c>
      <c r="E30" s="3" t="s">
        <v>23</v>
      </c>
      <c r="F30">
        <v>1</v>
      </c>
      <c r="H30">
        <v>7</v>
      </c>
      <c r="I30">
        <f t="shared" si="3"/>
        <v>1</v>
      </c>
      <c r="J30" s="3" t="s">
        <v>26</v>
      </c>
      <c r="K30">
        <v>1</v>
      </c>
    </row>
    <row r="31" spans="1:11" ht="12.75">
      <c r="A31">
        <v>4</v>
      </c>
      <c r="B31">
        <v>5</v>
      </c>
      <c r="C31">
        <f t="shared" si="0"/>
        <v>6800</v>
      </c>
      <c r="D31">
        <v>0</v>
      </c>
      <c r="E31" s="3" t="s">
        <v>23</v>
      </c>
      <c r="F31">
        <v>1</v>
      </c>
      <c r="H31">
        <v>8</v>
      </c>
      <c r="I31">
        <f t="shared" si="3"/>
        <v>1</v>
      </c>
      <c r="J31" s="3" t="s">
        <v>26</v>
      </c>
      <c r="K31">
        <v>1</v>
      </c>
    </row>
    <row r="32" spans="1:6" ht="12.75">
      <c r="A32">
        <v>4</v>
      </c>
      <c r="B32">
        <v>7</v>
      </c>
      <c r="C32">
        <f t="shared" si="0"/>
        <v>6700</v>
      </c>
      <c r="D32">
        <v>0</v>
      </c>
      <c r="E32" s="3" t="s">
        <v>23</v>
      </c>
      <c r="F32">
        <v>1</v>
      </c>
    </row>
    <row r="33" spans="1:6" ht="12.75">
      <c r="A33">
        <v>4</v>
      </c>
      <c r="B33">
        <v>8</v>
      </c>
      <c r="C33">
        <f t="shared" si="0"/>
        <v>4200</v>
      </c>
      <c r="D33">
        <v>0</v>
      </c>
      <c r="E33" s="3" t="s">
        <v>23</v>
      </c>
      <c r="F33">
        <v>1</v>
      </c>
    </row>
    <row r="34" spans="1:6" ht="12.75">
      <c r="A34">
        <v>5</v>
      </c>
      <c r="B34">
        <v>1</v>
      </c>
      <c r="C34">
        <f t="shared" si="0"/>
        <v>7200</v>
      </c>
      <c r="D34">
        <v>0</v>
      </c>
      <c r="E34" s="3" t="s">
        <v>23</v>
      </c>
      <c r="F34">
        <v>1</v>
      </c>
    </row>
    <row r="35" spans="1:6" ht="12.75">
      <c r="A35">
        <v>5</v>
      </c>
      <c r="B35">
        <v>2</v>
      </c>
      <c r="C35">
        <f t="shared" si="0"/>
        <v>6400</v>
      </c>
      <c r="D35">
        <v>0</v>
      </c>
      <c r="E35" s="3" t="s">
        <v>23</v>
      </c>
      <c r="F35">
        <v>1</v>
      </c>
    </row>
    <row r="36" spans="1:6" ht="12.75">
      <c r="A36">
        <v>5</v>
      </c>
      <c r="B36">
        <v>4</v>
      </c>
      <c r="C36">
        <f t="shared" si="0"/>
        <v>3900</v>
      </c>
      <c r="D36">
        <v>1</v>
      </c>
      <c r="E36" s="3" t="s">
        <v>23</v>
      </c>
      <c r="F36">
        <v>1</v>
      </c>
    </row>
    <row r="37" spans="1:6" ht="12.75">
      <c r="A37">
        <v>5</v>
      </c>
      <c r="B37">
        <v>5</v>
      </c>
      <c r="C37">
        <f t="shared" si="0"/>
        <v>6400</v>
      </c>
      <c r="D37">
        <v>0</v>
      </c>
      <c r="E37" s="3" t="s">
        <v>23</v>
      </c>
      <c r="F37">
        <v>1</v>
      </c>
    </row>
    <row r="38" spans="1:6" ht="12.75">
      <c r="A38">
        <v>5</v>
      </c>
      <c r="B38">
        <v>6</v>
      </c>
      <c r="C38">
        <f t="shared" si="0"/>
        <v>2800</v>
      </c>
      <c r="D38">
        <v>0</v>
      </c>
      <c r="E38" s="3" t="s">
        <v>23</v>
      </c>
      <c r="F38">
        <v>1</v>
      </c>
    </row>
    <row r="39" spans="1:6" ht="12.75">
      <c r="A39">
        <v>5</v>
      </c>
      <c r="B39">
        <v>8</v>
      </c>
      <c r="C39">
        <f t="shared" si="0"/>
        <v>3000</v>
      </c>
      <c r="D39">
        <v>1</v>
      </c>
      <c r="E39" s="3" t="s">
        <v>23</v>
      </c>
      <c r="F39">
        <v>1</v>
      </c>
    </row>
    <row r="40" spans="1:6" ht="12.75">
      <c r="A40">
        <v>6</v>
      </c>
      <c r="B40">
        <v>1</v>
      </c>
      <c r="C40">
        <f t="shared" si="0"/>
        <v>7000</v>
      </c>
      <c r="D40">
        <v>1</v>
      </c>
      <c r="E40" s="3" t="s">
        <v>23</v>
      </c>
      <c r="F40">
        <v>1</v>
      </c>
    </row>
    <row r="41" spans="1:6" ht="12.75">
      <c r="A41">
        <v>6</v>
      </c>
      <c r="B41">
        <v>2</v>
      </c>
      <c r="C41">
        <f t="shared" si="0"/>
        <v>5800</v>
      </c>
      <c r="D41">
        <v>0</v>
      </c>
      <c r="E41" s="3" t="s">
        <v>23</v>
      </c>
      <c r="F41">
        <v>1</v>
      </c>
    </row>
    <row r="42" spans="1:6" ht="12.75">
      <c r="A42">
        <v>6</v>
      </c>
      <c r="B42">
        <v>3</v>
      </c>
      <c r="C42">
        <f t="shared" si="0"/>
        <v>7500</v>
      </c>
      <c r="D42">
        <v>0</v>
      </c>
      <c r="E42" s="3" t="s">
        <v>23</v>
      </c>
      <c r="F42">
        <v>1</v>
      </c>
    </row>
    <row r="43" spans="1:6" ht="12.75">
      <c r="A43">
        <v>6</v>
      </c>
      <c r="B43">
        <v>4</v>
      </c>
      <c r="C43">
        <f t="shared" si="0"/>
        <v>4500</v>
      </c>
      <c r="D43">
        <v>0</v>
      </c>
      <c r="E43" s="3" t="s">
        <v>23</v>
      </c>
      <c r="F43">
        <v>1</v>
      </c>
    </row>
    <row r="44" spans="1:6" ht="12.75">
      <c r="A44">
        <v>6</v>
      </c>
      <c r="B44">
        <v>5</v>
      </c>
      <c r="C44">
        <f t="shared" si="0"/>
        <v>5600</v>
      </c>
      <c r="D44">
        <v>1</v>
      </c>
      <c r="E44" s="3" t="s">
        <v>23</v>
      </c>
      <c r="F44">
        <v>1</v>
      </c>
    </row>
    <row r="45" spans="1:6" ht="12.75">
      <c r="A45">
        <v>6</v>
      </c>
      <c r="B45">
        <v>7</v>
      </c>
      <c r="C45">
        <f t="shared" si="0"/>
        <v>6000</v>
      </c>
      <c r="D45">
        <v>0</v>
      </c>
      <c r="E45" s="3" t="s">
        <v>23</v>
      </c>
      <c r="F45">
        <v>1</v>
      </c>
    </row>
    <row r="46" spans="1:6" ht="12.75">
      <c r="A46">
        <v>6</v>
      </c>
      <c r="B46">
        <v>8</v>
      </c>
      <c r="C46">
        <f t="shared" si="0"/>
        <v>4200</v>
      </c>
      <c r="D46">
        <v>0</v>
      </c>
      <c r="E46" s="3" t="s">
        <v>23</v>
      </c>
      <c r="F46">
        <v>1</v>
      </c>
    </row>
    <row r="47" ht="13.5" thickBot="1"/>
    <row r="48" spans="1:2" ht="14.25" thickBot="1" thickTop="1">
      <c r="A48" s="1" t="s">
        <v>27</v>
      </c>
      <c r="B48" s="4">
        <f>SUMPRODUCT(Costs,Flows)</f>
        <v>40300</v>
      </c>
    </row>
    <row r="49" ht="13.5" thickTop="1"/>
    <row r="50" ht="12.75">
      <c r="A50" s="1" t="s">
        <v>28</v>
      </c>
    </row>
    <row r="51" ht="12.75">
      <c r="B51" s="2" t="s">
        <v>30</v>
      </c>
    </row>
    <row r="52" spans="1:2" ht="12.75">
      <c r="A52">
        <v>1</v>
      </c>
      <c r="B52" s="6" t="s">
        <v>32</v>
      </c>
    </row>
    <row r="53" spans="1:2" ht="12.75">
      <c r="A53">
        <v>2</v>
      </c>
      <c r="B53" s="7">
        <v>40300</v>
      </c>
    </row>
    <row r="54" spans="1:2" ht="12.75">
      <c r="A54">
        <v>3</v>
      </c>
      <c r="B54" s="7">
        <v>39500</v>
      </c>
    </row>
    <row r="55" spans="1:2" ht="12.75">
      <c r="A55">
        <v>4</v>
      </c>
      <c r="B55" s="7">
        <v>39500</v>
      </c>
    </row>
    <row r="56" spans="1:2" ht="12.75">
      <c r="A56">
        <v>5</v>
      </c>
      <c r="B56" s="7">
        <v>39500</v>
      </c>
    </row>
    <row r="57" spans="1:2" ht="12.75">
      <c r="A57">
        <v>6</v>
      </c>
      <c r="B57" s="7">
        <v>39500</v>
      </c>
    </row>
    <row r="58" spans="1:2" ht="12.75">
      <c r="A58">
        <v>7</v>
      </c>
      <c r="B58" s="8">
        <v>39500</v>
      </c>
    </row>
    <row r="65528" spans="255:256" ht="12.75">
      <c r="IU65528">
        <v>1</v>
      </c>
      <c r="IV65528" s="5"/>
    </row>
    <row r="65529" ht="12.75">
      <c r="IU65529" t="s">
        <v>29</v>
      </c>
    </row>
    <row r="65530" ht="12.75">
      <c r="IU65530">
        <v>1</v>
      </c>
    </row>
    <row r="65531" ht="12.75">
      <c r="IU65531">
        <v>1</v>
      </c>
    </row>
    <row r="65532" ht="12.75">
      <c r="IU65532">
        <v>7</v>
      </c>
    </row>
    <row r="65533" ht="12.75">
      <c r="IU65533">
        <v>1</v>
      </c>
    </row>
    <row r="65534" spans="255:256" ht="12.75">
      <c r="IU65534" s="5"/>
      <c r="IV65534" s="5"/>
    </row>
    <row r="65535" ht="12.75">
      <c r="IU65535" t="s">
        <v>30</v>
      </c>
    </row>
    <row r="65536" ht="12.75">
      <c r="IU65536" t="s">
        <v>31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1999-04-30T19:18:16Z</dcterms:created>
  <dcterms:modified xsi:type="dcterms:W3CDTF">1999-12-08T20:59:17Z</dcterms:modified>
  <cp:category/>
  <cp:version/>
  <cp:contentType/>
  <cp:contentStatus/>
</cp:coreProperties>
</file>