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20" windowHeight="3990" activeTab="0"/>
  </bookViews>
  <sheets>
    <sheet name="Model" sheetId="1" r:id="rId1"/>
    <sheet name="Sensitivity1" sheetId="2" r:id="rId2"/>
    <sheet name="Sensitivity2" sheetId="3" r:id="rId3"/>
    <sheet name="Sensitivity3" sheetId="4" r:id="rId4"/>
    <sheet name="Rescaled" sheetId="5" r:id="rId5"/>
    <sheet name="SolverTableSheet" sheetId="6" state="veryHidden" r:id="rId6"/>
  </sheets>
  <definedNames>
    <definedName name="Available" localSheetId="0">'Model'!$D$21:$D$23</definedName>
    <definedName name="Available" localSheetId="4">'Rescaled'!$D$21:$D$23</definedName>
    <definedName name="Available">#REF!</definedName>
    <definedName name="MaxSales" localSheetId="4">'Rescaled'!$B$18:$E$18</definedName>
    <definedName name="MaxSales">'Model'!$B$18:$E$18</definedName>
    <definedName name="Produced" localSheetId="0">'Model'!$B$16:$E$16</definedName>
    <definedName name="Produced" localSheetId="4">'Rescaled'!$B$16:$E$16</definedName>
    <definedName name="Produced">#REF!</definedName>
    <definedName name="sencount" hidden="1">1</definedName>
    <definedName name="solver_adj" localSheetId="0" hidden="1">'Model'!$B$16:$E$16</definedName>
    <definedName name="solver_adj" localSheetId="4" hidden="1">'Rescaled'!$B$16:$E$16</definedName>
    <definedName name="solver_cvg" localSheetId="0" hidden="1">0.001</definedName>
    <definedName name="solver_cvg" localSheetId="4" hidden="1">0.001</definedName>
    <definedName name="solver_drv" localSheetId="0" hidden="1">1</definedName>
    <definedName name="solver_drv" localSheetId="4" hidden="1">1</definedName>
    <definedName name="solver_eng" localSheetId="0" hidden="1">2</definedName>
    <definedName name="solver_est" localSheetId="0" hidden="1">1</definedName>
    <definedName name="solver_est" localSheetId="4" hidden="1">1</definedName>
    <definedName name="solver_ibd" localSheetId="0" hidden="1">2</definedName>
    <definedName name="solver_itr" localSheetId="0" hidden="1">100</definedName>
    <definedName name="solver_itr" localSheetId="4" hidden="1">100</definedName>
    <definedName name="solver_lhs1" localSheetId="0" hidden="1">'Model'!$B$16:$E$16</definedName>
    <definedName name="solver_lhs1" localSheetId="4" hidden="1">'Rescaled'!$B$21:$B$23</definedName>
    <definedName name="solver_lhs2" localSheetId="0" hidden="1">'Model'!$B$21:$B$23</definedName>
    <definedName name="solver_lhs2" localSheetId="4" hidden="1">'Rescaled'!$B$16:$E$16</definedName>
    <definedName name="solver_lhs3" localSheetId="0" hidden="1">'Model'!$B$16:$E$16</definedName>
    <definedName name="solver_lhs3" localSheetId="4" hidden="1">'Rescaled'!$B$16:$E$16</definedName>
    <definedName name="solver_lin" localSheetId="0" hidden="1">1</definedName>
    <definedName name="solver_lin" localSheetId="4" hidden="1">1</definedName>
    <definedName name="solver_mip" localSheetId="0" hidden="1">1000</definedName>
    <definedName name="solver_neg" localSheetId="0" hidden="1">1</definedName>
    <definedName name="solver_neg" localSheetId="4" hidden="1">1</definedName>
    <definedName name="solver_nod" localSheetId="0" hidden="1">1000</definedName>
    <definedName name="solver_num" localSheetId="0" hidden="1">2</definedName>
    <definedName name="solver_num" localSheetId="4" hidden="1">2</definedName>
    <definedName name="solver_nwt" localSheetId="0" hidden="1">1</definedName>
    <definedName name="solver_nwt" localSheetId="4" hidden="1">1</definedName>
    <definedName name="solver_ofx" localSheetId="0" hidden="1">2</definedName>
    <definedName name="solver_oldadj1" localSheetId="0" hidden="1">1000</definedName>
    <definedName name="solver_oldadj1" localSheetId="4" hidden="1">1000</definedName>
    <definedName name="solver_oldadj2" localSheetId="0" hidden="1">800</definedName>
    <definedName name="solver_oldadj2" localSheetId="4" hidden="1">800</definedName>
    <definedName name="solver_oldadj3" localSheetId="0" hidden="1">400</definedName>
    <definedName name="solver_oldadj3" localSheetId="4" hidden="1">400</definedName>
    <definedName name="solver_oldadj4" localSheetId="0" hidden="1">0</definedName>
    <definedName name="solver_oldadj4" localSheetId="4" hidden="1">0</definedName>
    <definedName name="solver_oldobj" localSheetId="0" hidden="1">9200</definedName>
    <definedName name="solver_oldobj" localSheetId="4" hidden="1">9200</definedName>
    <definedName name="solver_opt" localSheetId="0" hidden="1">'Model'!$F$32</definedName>
    <definedName name="solver_opt" localSheetId="4" hidden="1">'Rescaled'!$F$32</definedName>
    <definedName name="solver_piv" localSheetId="0" hidden="1">0.000001</definedName>
    <definedName name="solver_pre" localSheetId="0" hidden="1">0.000001</definedName>
    <definedName name="solver_pre" localSheetId="4" hidden="1">0.000001</definedName>
    <definedName name="solver_pro" localSheetId="0" hidden="1">2</definedName>
    <definedName name="solver_red" localSheetId="0" hidden="1">0.000001</definedName>
    <definedName name="solver_rel1" localSheetId="0" hidden="1">1</definedName>
    <definedName name="solver_rel1" localSheetId="4" hidden="1">1</definedName>
    <definedName name="solver_rel2" localSheetId="0" hidden="1">1</definedName>
    <definedName name="solver_rel2" localSheetId="4" hidden="1">1</definedName>
    <definedName name="solver_rel3" localSheetId="0" hidden="1">1</definedName>
    <definedName name="solver_rel3" localSheetId="4" hidden="1">1</definedName>
    <definedName name="solver_reo" localSheetId="0" hidden="1">2</definedName>
    <definedName name="solver_rep" localSheetId="0" hidden="1">2</definedName>
    <definedName name="solver_rhs1" localSheetId="0" hidden="1">MaxSales</definedName>
    <definedName name="solver_rhs1" localSheetId="4" hidden="1">'Rescaled'!$D$21:$D$23</definedName>
    <definedName name="solver_rhs2" localSheetId="0" hidden="1">'Model'!$D$21:$D$23</definedName>
    <definedName name="solver_rhs2" localSheetId="4" hidden="1">'Rescaled'!$B$18:$E$18</definedName>
    <definedName name="solver_rhs3" localSheetId="0" hidden="1">'Model'!$B$18:$E$18</definedName>
    <definedName name="solver_rhs3" localSheetId="4" hidden="1">'Rescaled'!$B$18:$E$18</definedName>
    <definedName name="solver_rlx" localSheetId="0" hidden="1">2</definedName>
    <definedName name="solver_scl" localSheetId="0" hidden="1">2</definedName>
    <definedName name="solver_scl" localSheetId="4" hidden="1">2</definedName>
    <definedName name="solver_sho" localSheetId="0" hidden="1">2</definedName>
    <definedName name="solver_sho" localSheetId="4" hidden="1">2</definedName>
    <definedName name="solver_tim" localSheetId="0" hidden="1">100</definedName>
    <definedName name="solver_tim" localSheetId="4" hidden="1">100</definedName>
    <definedName name="solver_tmp" localSheetId="0" hidden="1">'Model'!$B$18:$E$18</definedName>
    <definedName name="solver_tmp" localSheetId="4" hidden="1">'Rescaled'!$B$18:$E$18</definedName>
    <definedName name="solver_tol" localSheetId="0" hidden="1">0.05</definedName>
    <definedName name="solver_tol" localSheetId="4" hidden="1">0.05</definedName>
    <definedName name="solver_typ" localSheetId="0" hidden="1">1</definedName>
    <definedName name="solver_typ" localSheetId="4" hidden="1">1</definedName>
    <definedName name="solver_val" localSheetId="0" hidden="1">0</definedName>
    <definedName name="solver_val" localSheetId="4" hidden="1">0</definedName>
    <definedName name="solver_ver" localSheetId="0" hidden="1">2</definedName>
    <definedName name="TotProfit" localSheetId="0">'Model'!$F$32</definedName>
    <definedName name="TotProfit" localSheetId="4">'Rescaled'!$F$32</definedName>
    <definedName name="TotProfit">#REF!</definedName>
    <definedName name="Used" localSheetId="0">'Model'!$B$21:$B$23</definedName>
    <definedName name="Used" localSheetId="4">'Rescaled'!$B$21:$B$23</definedName>
    <definedName name="Used">#REF!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37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38" authorId="0">
      <text>
        <r>
          <rPr>
            <sz val="8"/>
            <rFont val="Tahoma"/>
            <family val="0"/>
          </rPr>
          <t>Remember that the input cell is $D$21</t>
        </r>
      </text>
    </comment>
    <comment ref="B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A53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54" authorId="0">
      <text>
        <r>
          <rPr>
            <sz val="8"/>
            <rFont val="Tahoma"/>
            <family val="0"/>
          </rPr>
          <t>Remember that the input cell is $B$5</t>
        </r>
      </text>
    </comment>
    <comment ref="B5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A64" authorId="0">
      <text>
        <r>
          <rPr>
            <sz val="8"/>
            <rFont val="Tahoma"/>
            <family val="0"/>
          </rPr>
          <t>Remember that the first input cell is $D$21</t>
        </r>
      </text>
    </comment>
    <comment ref="B63" authorId="0">
      <text>
        <r>
          <rPr>
            <sz val="8"/>
            <rFont val="Tahoma"/>
            <family val="0"/>
          </rPr>
          <t>Remember that the second input cell is $B$4</t>
        </r>
      </text>
    </comment>
    <comment ref="A63" authorId="0">
      <text>
        <r>
          <rPr>
            <sz val="8"/>
            <rFont val="Tahoma"/>
            <family val="0"/>
          </rPr>
          <t>The first input is along the side, the second is along the top, the output cell is shown in this upper corner.</t>
        </r>
      </text>
    </comment>
    <comment ref="B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7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7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7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7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7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7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7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7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7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7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7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7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<sst xmlns="http://schemas.openxmlformats.org/spreadsheetml/2006/main" count="109" uniqueCount="60">
  <si>
    <t>Input data</t>
  </si>
  <si>
    <t>Hourly wage rate</t>
  </si>
  <si>
    <t>Cost per oz of metal</t>
  </si>
  <si>
    <t>Cost per oz of glass</t>
  </si>
  <si>
    <t>Labor hours per frame</t>
  </si>
  <si>
    <t>&lt;=</t>
  </si>
  <si>
    <t>Metal (oz.) per frame</t>
  </si>
  <si>
    <t>Glass (oz.) per frame</t>
  </si>
  <si>
    <t>Unit selling price</t>
  </si>
  <si>
    <t>Total profit</t>
  </si>
  <si>
    <t>Production plan</t>
  </si>
  <si>
    <t>Frames produced</t>
  </si>
  <si>
    <t>Maximum sales</t>
  </si>
  <si>
    <t>Profit</t>
  </si>
  <si>
    <t>Frame type</t>
  </si>
  <si>
    <t>Revenue, cost summary</t>
  </si>
  <si>
    <t>Revenue</t>
  </si>
  <si>
    <t xml:space="preserve">   Labor</t>
  </si>
  <si>
    <t>Costs of inputs</t>
  </si>
  <si>
    <t xml:space="preserve">   Metal</t>
  </si>
  <si>
    <t xml:space="preserve">   Glass</t>
  </si>
  <si>
    <t>Used</t>
  </si>
  <si>
    <t>Available</t>
  </si>
  <si>
    <t>Labor hours</t>
  </si>
  <si>
    <t>Metal (oz.)</t>
  </si>
  <si>
    <t>Glass (oz.)</t>
  </si>
  <si>
    <t>Totals</t>
  </si>
  <si>
    <t>Sensitivity of optimal solution to number of labor hours</t>
  </si>
  <si>
    <t>Increase</t>
  </si>
  <si>
    <t>Decrease</t>
  </si>
  <si>
    <t>Sensitivity of optimal solution to unit cost of metal (per oz.)</t>
  </si>
  <si>
    <t>Cost (per oz.) of metal</t>
  </si>
  <si>
    <t>Sensitivity of optimal profit to changes in labor hours available and hourly labor cost</t>
  </si>
  <si>
    <t>Increases as a function</t>
  </si>
  <si>
    <t xml:space="preserve">of labor hours for each </t>
  </si>
  <si>
    <t>fixed labor cost</t>
  </si>
  <si>
    <t xml:space="preserve">   (Labor costs are along top, labor hours available are along side, profits are in table body)</t>
  </si>
  <si>
    <t>Decreases as a function of labor cost for</t>
  </si>
  <si>
    <t>Frames produced (1000s)</t>
  </si>
  <si>
    <t>Maximum sales (1000s)</t>
  </si>
  <si>
    <t>Labor hours (1000s)</t>
  </si>
  <si>
    <t>Metal (1000s of oz.)</t>
  </si>
  <si>
    <t>Glass (1000s of oz.)</t>
  </si>
  <si>
    <t>Revenue, cost summary (all values in $1000s)</t>
  </si>
  <si>
    <t>$B$16</t>
  </si>
  <si>
    <t>$C$16</t>
  </si>
  <si>
    <t>$D$16</t>
  </si>
  <si>
    <t>$E$16</t>
  </si>
  <si>
    <t>$F$32</t>
  </si>
  <si>
    <t>Resource constraints</t>
  </si>
  <si>
    <t>Product mix model with rescaled data</t>
  </si>
  <si>
    <t>Product mix model</t>
  </si>
  <si>
    <t>$D$21</t>
  </si>
  <si>
    <t>$B$16:$E$16,$F$32</t>
  </si>
  <si>
    <t>$B$5</t>
  </si>
  <si>
    <t>$A$53</t>
  </si>
  <si>
    <t/>
  </si>
  <si>
    <t>$B$4</t>
  </si>
  <si>
    <t>$A$63</t>
  </si>
  <si>
    <t>each fixed number of labor hours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</si>
</sst>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_);\(&quot;$&quot;#,##0.0\)"/>
    <numFmt numFmtId="166" formatCode="&quot;$&quot;#,##0;\-&quot;$&quot;#,##0"/>
    <numFmt numFmtId="167" formatCode="&quot;$&quot;#,##0"/>
    <numFmt numFmtId="168" formatCode="&quot;$&quot;#,##0.00"/>
    <numFmt numFmtId="169" formatCode="&quot;$&quot;#,##0.0"/>
    <numFmt numFmtId="170" formatCode="0.0"/>
    <numFmt numFmtId="171" formatCode="&quot;$&quot;#,##0.0;\-&quot;$&quot;#,##0.0"/>
    <numFmt numFmtId="172" formatCode="&quot;$&quot;#,##0.00;\-&quot;$&quot;#,##0.00"/>
  </numFmts>
  <fonts count="8">
    <font>
      <sz val="10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sz val="8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"/>
    </xf>
    <xf numFmtId="8" fontId="0" fillId="2" borderId="1" xfId="0" applyNumberFormat="1" applyFont="1" applyFill="1" applyBorder="1" applyAlignment="1">
      <alignment/>
    </xf>
    <xf numFmtId="8" fontId="0" fillId="2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67" fontId="0" fillId="0" borderId="12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8" fontId="0" fillId="2" borderId="11" xfId="0" applyNumberFormat="1" applyFont="1" applyFill="1" applyBorder="1" applyAlignment="1">
      <alignment/>
    </xf>
    <xf numFmtId="167" fontId="0" fillId="0" borderId="16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/>
    </xf>
    <xf numFmtId="167" fontId="0" fillId="0" borderId="18" xfId="0" applyNumberFormat="1" applyFont="1" applyFill="1" applyBorder="1" applyAlignment="1">
      <alignment/>
    </xf>
    <xf numFmtId="167" fontId="0" fillId="0" borderId="19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20" xfId="0" applyNumberFormat="1" applyFont="1" applyFill="1" applyBorder="1" applyAlignment="1">
      <alignment/>
    </xf>
    <xf numFmtId="167" fontId="0" fillId="0" borderId="21" xfId="0" applyNumberFormat="1" applyFont="1" applyFill="1" applyBorder="1" applyAlignment="1">
      <alignment/>
    </xf>
    <xf numFmtId="167" fontId="0" fillId="0" borderId="22" xfId="0" applyNumberFormat="1" applyFont="1" applyFill="1" applyBorder="1" applyAlignment="1">
      <alignment/>
    </xf>
    <xf numFmtId="167" fontId="0" fillId="0" borderId="23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12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0" xfId="0" applyNumberFormat="1" applyBorder="1" applyAlignment="1">
      <alignment/>
    </xf>
    <xf numFmtId="167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67" fontId="0" fillId="0" borderId="23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0" xfId="0" applyNumberFormat="1" applyBorder="1" applyAlignment="1">
      <alignment/>
    </xf>
    <xf numFmtId="8" fontId="0" fillId="2" borderId="24" xfId="0" applyNumberFormat="1" applyFont="1" applyFill="1" applyBorder="1" applyAlignment="1">
      <alignment/>
    </xf>
    <xf numFmtId="8" fontId="0" fillId="2" borderId="25" xfId="0" applyNumberFormat="1" applyFont="1" applyFill="1" applyBorder="1" applyAlignment="1">
      <alignment/>
    </xf>
    <xf numFmtId="8" fontId="0" fillId="2" borderId="26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Sensitivity of Total Profit to Available Labor Hours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Model!$F$36</c:f>
              <c:strCache>
                <c:ptCount val="1"/>
                <c:pt idx="0">
                  <c:v>Total profit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Model!$A$38:$A$48</c:f>
              <c:numCache>
                <c:ptCount val="11"/>
                <c:pt idx="0">
                  <c:v>2500</c:v>
                </c:pt>
                <c:pt idx="1">
                  <c:v>2750</c:v>
                </c:pt>
                <c:pt idx="2">
                  <c:v>3000</c:v>
                </c:pt>
                <c:pt idx="3">
                  <c:v>3250</c:v>
                </c:pt>
                <c:pt idx="4">
                  <c:v>3500</c:v>
                </c:pt>
                <c:pt idx="5">
                  <c:v>3750</c:v>
                </c:pt>
                <c:pt idx="6">
                  <c:v>4000</c:v>
                </c:pt>
                <c:pt idx="7">
                  <c:v>4250</c:v>
                </c:pt>
                <c:pt idx="8">
                  <c:v>4500</c:v>
                </c:pt>
                <c:pt idx="9">
                  <c:v>4750</c:v>
                </c:pt>
                <c:pt idx="10">
                  <c:v>5000</c:v>
                </c:pt>
              </c:numCache>
            </c:numRef>
          </c:cat>
          <c:val>
            <c:numRef>
              <c:f>Model!$F$38:$F$48</c:f>
              <c:numCache>
                <c:ptCount val="11"/>
                <c:pt idx="0">
                  <c:v>7000</c:v>
                </c:pt>
                <c:pt idx="1">
                  <c:v>7500</c:v>
                </c:pt>
                <c:pt idx="2">
                  <c:v>8000</c:v>
                </c:pt>
                <c:pt idx="3">
                  <c:v>8300</c:v>
                </c:pt>
                <c:pt idx="4">
                  <c:v>8600</c:v>
                </c:pt>
                <c:pt idx="5">
                  <c:v>8900</c:v>
                </c:pt>
                <c:pt idx="6">
                  <c:v>9200</c:v>
                </c:pt>
                <c:pt idx="7">
                  <c:v>9500</c:v>
                </c:pt>
                <c:pt idx="8">
                  <c:v>9750</c:v>
                </c:pt>
                <c:pt idx="9">
                  <c:v>10000</c:v>
                </c:pt>
                <c:pt idx="10">
                  <c:v>10250</c:v>
                </c:pt>
              </c:numCache>
            </c:numRef>
          </c:val>
          <c:smooth val="0"/>
        </c:ser>
        <c:marker val="1"/>
        <c:axId val="45288561"/>
        <c:axId val="4943866"/>
      </c:lineChart>
      <c:catAx>
        <c:axId val="4528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0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43866"/>
        <c:crossesAt val="6000"/>
        <c:auto val="1"/>
        <c:lblOffset val="100"/>
        <c:noMultiLvlLbl val="0"/>
      </c:catAx>
      <c:valAx>
        <c:axId val="4943866"/>
        <c:scaling>
          <c:orientation val="minMax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Optimal 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88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Sensitivity of Total Profit to Unit Cost of Metal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Model!$A$54:$A$59</c:f>
              <c:numCache>
                <c:ptCount val="6"/>
                <c:pt idx="0">
                  <c:v>0.30000001192092896</c:v>
                </c:pt>
                <c:pt idx="1">
                  <c:v>0.5</c:v>
                </c:pt>
                <c:pt idx="2">
                  <c:v>0.7000000476837158</c:v>
                </c:pt>
                <c:pt idx="3">
                  <c:v>0.9000000357627869</c:v>
                </c:pt>
                <c:pt idx="4">
                  <c:v>1.100000023841858</c:v>
                </c:pt>
                <c:pt idx="5">
                  <c:v>1.3000000715255737</c:v>
                </c:pt>
              </c:numCache>
            </c:numRef>
          </c:cat>
          <c:val>
            <c:numRef>
              <c:f>Model!$F$54:$F$59</c:f>
              <c:numCache>
                <c:ptCount val="6"/>
                <c:pt idx="0">
                  <c:v>10400</c:v>
                </c:pt>
                <c:pt idx="1">
                  <c:v>9200</c:v>
                </c:pt>
                <c:pt idx="2">
                  <c:v>8000</c:v>
                </c:pt>
                <c:pt idx="3">
                  <c:v>6800</c:v>
                </c:pt>
                <c:pt idx="4">
                  <c:v>5750</c:v>
                </c:pt>
                <c:pt idx="5">
                  <c:v>4750</c:v>
                </c:pt>
              </c:numCache>
            </c:numRef>
          </c:val>
          <c:smooth val="0"/>
        </c:ser>
        <c:marker val="1"/>
        <c:axId val="44494795"/>
        <c:axId val="64908836"/>
      </c:lineChart>
      <c:catAx>
        <c:axId val="4449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Metal Cost (per oz.)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08836"/>
        <c:crosses val="autoZero"/>
        <c:auto val="1"/>
        <c:lblOffset val="100"/>
        <c:noMultiLvlLbl val="0"/>
      </c:catAx>
      <c:valAx>
        <c:axId val="64908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Optimal 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94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Sensitivity of Profit to Labor Cost and Labor Hours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2925"/>
          <c:w val="1"/>
          <c:h val="0.838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Model!$A$64</c:f>
              <c:strCache>
                <c:ptCount val="1"/>
                <c:pt idx="0">
                  <c:v>3000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Model!$B$64:$F$64</c:f>
              <c:numCache>
                <c:ptCount val="5"/>
                <c:pt idx="0">
                  <c:v>14000</c:v>
                </c:pt>
                <c:pt idx="1">
                  <c:v>11000</c:v>
                </c:pt>
                <c:pt idx="2">
                  <c:v>8000</c:v>
                </c:pt>
                <c:pt idx="3">
                  <c:v>5000</c:v>
                </c:pt>
                <c:pt idx="4">
                  <c:v>2000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Model!$A$65</c:f>
              <c:strCache>
                <c:ptCount val="1"/>
                <c:pt idx="0">
                  <c:v>3500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Model!$B$65:$F$65</c:f>
              <c:numCache>
                <c:ptCount val="5"/>
                <c:pt idx="0">
                  <c:v>15600</c:v>
                </c:pt>
                <c:pt idx="1">
                  <c:v>12100</c:v>
                </c:pt>
                <c:pt idx="2">
                  <c:v>8600</c:v>
                </c:pt>
                <c:pt idx="3">
                  <c:v>5100</c:v>
                </c:pt>
                <c:pt idx="4">
                  <c:v>2000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Model!$A$66</c:f>
              <c:strCache>
                <c:ptCount val="1"/>
                <c:pt idx="0">
                  <c:v>4000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Model!$B$66:$F$66</c:f>
              <c:numCache>
                <c:ptCount val="5"/>
                <c:pt idx="0">
                  <c:v>17200</c:v>
                </c:pt>
                <c:pt idx="1">
                  <c:v>13200</c:v>
                </c:pt>
                <c:pt idx="2">
                  <c:v>9200</c:v>
                </c:pt>
                <c:pt idx="3">
                  <c:v>5200</c:v>
                </c:pt>
                <c:pt idx="4">
                  <c:v>2000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Model!$A$67</c:f>
              <c:strCache>
                <c:ptCount val="1"/>
                <c:pt idx="0">
                  <c:v>4500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Model!$B$67:$F$67</c:f>
              <c:numCache>
                <c:ptCount val="5"/>
                <c:pt idx="0">
                  <c:v>18750</c:v>
                </c:pt>
                <c:pt idx="1">
                  <c:v>14250</c:v>
                </c:pt>
                <c:pt idx="2">
                  <c:v>9750</c:v>
                </c:pt>
                <c:pt idx="3">
                  <c:v>5250</c:v>
                </c:pt>
                <c:pt idx="4">
                  <c:v>2000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Model!$A$68</c:f>
              <c:strCache>
                <c:ptCount val="1"/>
                <c:pt idx="0">
                  <c:v>5000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Model!$B$68:$F$68</c:f>
              <c:numCache>
                <c:ptCount val="5"/>
                <c:pt idx="0">
                  <c:v>20250</c:v>
                </c:pt>
                <c:pt idx="1">
                  <c:v>15250</c:v>
                </c:pt>
                <c:pt idx="2">
                  <c:v>10250</c:v>
                </c:pt>
                <c:pt idx="3">
                  <c:v>5250</c:v>
                </c:pt>
                <c:pt idx="4">
                  <c:v>2000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Model!$A$69</c:f>
              <c:strCache>
                <c:ptCount val="1"/>
                <c:pt idx="0">
                  <c:v>5500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Model!$B$69:$F$69</c:f>
              <c:numCache>
                <c:ptCount val="5"/>
                <c:pt idx="0">
                  <c:v>20750</c:v>
                </c:pt>
                <c:pt idx="1">
                  <c:v>15500</c:v>
                </c:pt>
                <c:pt idx="2">
                  <c:v>10250</c:v>
                </c:pt>
                <c:pt idx="3">
                  <c:v>5250</c:v>
                </c:pt>
                <c:pt idx="4">
                  <c:v>2000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Model!$A$70</c:f>
              <c:strCache>
                <c:ptCount val="1"/>
                <c:pt idx="0">
                  <c:v>6000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Model!$B$70:$F$70</c:f>
              <c:numCache>
                <c:ptCount val="5"/>
                <c:pt idx="0">
                  <c:v>20750</c:v>
                </c:pt>
                <c:pt idx="1">
                  <c:v>15500</c:v>
                </c:pt>
                <c:pt idx="2">
                  <c:v>10250</c:v>
                </c:pt>
                <c:pt idx="3">
                  <c:v>5250</c:v>
                </c:pt>
                <c:pt idx="4">
                  <c:v>2000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Model!$A$71</c:f>
              <c:strCache>
                <c:ptCount val="1"/>
                <c:pt idx="0">
                  <c:v>6500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Model!$B$71:$F$71</c:f>
              <c:numCache>
                <c:ptCount val="5"/>
                <c:pt idx="0">
                  <c:v>20750</c:v>
                </c:pt>
                <c:pt idx="1">
                  <c:v>15500</c:v>
                </c:pt>
                <c:pt idx="2">
                  <c:v>10250</c:v>
                </c:pt>
                <c:pt idx="3">
                  <c:v>5250</c:v>
                </c:pt>
                <c:pt idx="4">
                  <c:v>2000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Model!$A$72</c:f>
              <c:strCache>
                <c:ptCount val="1"/>
                <c:pt idx="0">
                  <c:v>7000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Model!$B$63:$F$63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Model!$B$72:$F$72</c:f>
              <c:numCache>
                <c:ptCount val="5"/>
                <c:pt idx="0">
                  <c:v>20750</c:v>
                </c:pt>
                <c:pt idx="1">
                  <c:v>15500</c:v>
                </c:pt>
                <c:pt idx="2">
                  <c:v>10250</c:v>
                </c:pt>
                <c:pt idx="3">
                  <c:v>5250</c:v>
                </c:pt>
                <c:pt idx="4">
                  <c:v>2000</c:v>
                </c:pt>
              </c:numCache>
            </c:numRef>
          </c:val>
          <c:shape val="box"/>
        </c:ser>
        <c:shape val="box"/>
        <c:axId val="47308613"/>
        <c:axId val="23124334"/>
        <c:axId val="6792415"/>
      </c:bar3DChart>
      <c:catAx>
        <c:axId val="4730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Hourly Labor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124334"/>
        <c:crosses val="autoZero"/>
        <c:auto val="1"/>
        <c:lblOffset val="100"/>
        <c:noMultiLvlLbl val="0"/>
      </c:catAx>
      <c:valAx>
        <c:axId val="231243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Optimal 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308613"/>
        <c:crossesAt val="1"/>
        <c:crossBetween val="between"/>
        <c:dispUnits/>
      </c:valAx>
      <c:serAx>
        <c:axId val="679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Labor Hours Available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12433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</xdr:row>
      <xdr:rowOff>47625</xdr:rowOff>
    </xdr:from>
    <xdr:to>
      <xdr:col>7</xdr:col>
      <xdr:colOff>257175</xdr:colOff>
      <xdr:row>8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267200" y="371475"/>
          <a:ext cx="1343025" cy="1019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Produced - B16:E16
MaxSales - B18:E18
Used - B21:B23
Available - D21:D23
TotProfit - F32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</xdr:row>
      <xdr:rowOff>47625</xdr:rowOff>
    </xdr:from>
    <xdr:to>
      <xdr:col>7</xdr:col>
      <xdr:colOff>476250</xdr:colOff>
      <xdr:row>8</xdr:row>
      <xdr:rowOff>66675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391025" y="371475"/>
          <a:ext cx="1343025" cy="1019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Produced - B16:E16
MaxSales - B18:E18
Used - B21:B23
Available - D21:D23
TotProfit - F32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2" customWidth="1"/>
    <col min="2" max="2" width="9.7109375" style="2" bestFit="1" customWidth="1"/>
    <col min="3" max="5" width="9.140625" style="2" customWidth="1"/>
    <col min="6" max="6" width="10.7109375" style="2" customWidth="1"/>
    <col min="7" max="7" width="8.8515625" style="2" customWidth="1"/>
    <col min="8" max="16384" width="9.140625" style="2" customWidth="1"/>
  </cols>
  <sheetData>
    <row r="1" ht="12.75">
      <c r="A1" s="1" t="s">
        <v>51</v>
      </c>
    </row>
    <row r="2" ht="12.75"/>
    <row r="3" ht="13.5" thickBot="1">
      <c r="A3" s="3" t="s">
        <v>0</v>
      </c>
    </row>
    <row r="4" spans="1:2" ht="12.75">
      <c r="A4" s="2" t="s">
        <v>1</v>
      </c>
      <c r="B4" s="28">
        <v>8</v>
      </c>
    </row>
    <row r="5" spans="1:2" ht="12.75">
      <c r="A5" s="2" t="s">
        <v>2</v>
      </c>
      <c r="B5" s="8">
        <v>0.5</v>
      </c>
    </row>
    <row r="6" spans="1:2" ht="13.5" thickBot="1">
      <c r="A6" s="2" t="s">
        <v>3</v>
      </c>
      <c r="B6" s="9">
        <v>0.75</v>
      </c>
    </row>
    <row r="7" ht="12.75">
      <c r="A7" s="3"/>
    </row>
    <row r="8" spans="1:5" ht="13.5" thickBot="1">
      <c r="A8" s="2" t="s">
        <v>14</v>
      </c>
      <c r="B8" s="2">
        <v>1</v>
      </c>
      <c r="C8" s="2">
        <v>2</v>
      </c>
      <c r="D8" s="2">
        <v>3</v>
      </c>
      <c r="E8" s="2">
        <v>4</v>
      </c>
    </row>
    <row r="9" spans="1:5" ht="12.75">
      <c r="A9" s="6" t="s">
        <v>4</v>
      </c>
      <c r="B9" s="10">
        <v>2</v>
      </c>
      <c r="C9" s="11">
        <v>1</v>
      </c>
      <c r="D9" s="11">
        <v>3</v>
      </c>
      <c r="E9" s="12">
        <v>2</v>
      </c>
    </row>
    <row r="10" spans="1:5" ht="12.75">
      <c r="A10" s="6" t="s">
        <v>6</v>
      </c>
      <c r="B10" s="13">
        <v>4</v>
      </c>
      <c r="C10" s="14">
        <v>2</v>
      </c>
      <c r="D10" s="14">
        <v>1</v>
      </c>
      <c r="E10" s="15">
        <v>2</v>
      </c>
    </row>
    <row r="11" spans="1:5" ht="12.75">
      <c r="A11" s="6" t="s">
        <v>7</v>
      </c>
      <c r="B11" s="13">
        <v>6</v>
      </c>
      <c r="C11" s="14">
        <v>2</v>
      </c>
      <c r="D11" s="14">
        <v>1</v>
      </c>
      <c r="E11" s="15">
        <v>2</v>
      </c>
    </row>
    <row r="12" spans="1:5" ht="13.5" thickBot="1">
      <c r="A12" s="2" t="s">
        <v>8</v>
      </c>
      <c r="B12" s="60">
        <v>28.5</v>
      </c>
      <c r="C12" s="59">
        <v>12.5</v>
      </c>
      <c r="D12" s="59">
        <v>29.25</v>
      </c>
      <c r="E12" s="61">
        <v>21.5</v>
      </c>
    </row>
    <row r="13" ht="12.75"/>
    <row r="14" ht="12.75">
      <c r="A14" s="3" t="s">
        <v>10</v>
      </c>
    </row>
    <row r="15" spans="1:5" ht="13.5" thickBot="1">
      <c r="A15" s="2" t="s">
        <v>14</v>
      </c>
      <c r="B15" s="2">
        <v>1</v>
      </c>
      <c r="C15" s="2">
        <v>2</v>
      </c>
      <c r="D15" s="2">
        <v>3</v>
      </c>
      <c r="E15" s="2">
        <v>4</v>
      </c>
    </row>
    <row r="16" spans="1:5" ht="14.25" thickBot="1" thickTop="1">
      <c r="A16" s="2" t="s">
        <v>11</v>
      </c>
      <c r="B16" s="25">
        <v>1000</v>
      </c>
      <c r="C16" s="26">
        <v>800</v>
      </c>
      <c r="D16" s="26">
        <v>400</v>
      </c>
      <c r="E16" s="27">
        <v>0</v>
      </c>
    </row>
    <row r="17" spans="2:5" ht="14.25" thickBot="1" thickTop="1">
      <c r="B17" s="4" t="s">
        <v>5</v>
      </c>
      <c r="C17" s="4" t="s">
        <v>5</v>
      </c>
      <c r="D17" s="4" t="s">
        <v>5</v>
      </c>
      <c r="E17" s="4" t="s">
        <v>5</v>
      </c>
    </row>
    <row r="18" spans="1:5" ht="13.5" thickBot="1">
      <c r="A18" s="2" t="s">
        <v>12</v>
      </c>
      <c r="B18" s="16">
        <v>1000</v>
      </c>
      <c r="C18" s="17">
        <v>2000</v>
      </c>
      <c r="D18" s="17">
        <v>500</v>
      </c>
      <c r="E18" s="18">
        <v>1000</v>
      </c>
    </row>
    <row r="19" ht="12.75"/>
    <row r="20" spans="1:4" ht="13.5" thickBot="1">
      <c r="A20" s="3" t="s">
        <v>49</v>
      </c>
      <c r="B20" s="5" t="s">
        <v>21</v>
      </c>
      <c r="C20" s="5"/>
      <c r="D20" s="5" t="s">
        <v>22</v>
      </c>
    </row>
    <row r="21" spans="1:4" ht="12.75">
      <c r="A21" s="2" t="s">
        <v>23</v>
      </c>
      <c r="B21" s="24">
        <f>SUMPRODUCT(B9:E9,Produced)</f>
        <v>4000</v>
      </c>
      <c r="C21" s="7" t="s">
        <v>5</v>
      </c>
      <c r="D21" s="19">
        <v>4000</v>
      </c>
    </row>
    <row r="22" spans="1:4" ht="12.75">
      <c r="A22" s="2" t="s">
        <v>24</v>
      </c>
      <c r="B22" s="24">
        <f>SUMPRODUCT(B10:E10,Produced)</f>
        <v>6000</v>
      </c>
      <c r="C22" s="7" t="s">
        <v>5</v>
      </c>
      <c r="D22" s="20">
        <v>6000</v>
      </c>
    </row>
    <row r="23" spans="1:4" ht="13.5" thickBot="1">
      <c r="A23" s="2" t="s">
        <v>25</v>
      </c>
      <c r="B23" s="24">
        <f>SUMPRODUCT(B11:E11,Produced)</f>
        <v>8000</v>
      </c>
      <c r="C23" s="7" t="s">
        <v>5</v>
      </c>
      <c r="D23" s="21">
        <v>10000</v>
      </c>
    </row>
    <row r="24" ht="12.75"/>
    <row r="25" ht="12.75">
      <c r="A25" s="3" t="s">
        <v>15</v>
      </c>
    </row>
    <row r="26" spans="1:6" ht="12.75">
      <c r="A26" s="2" t="s">
        <v>14</v>
      </c>
      <c r="B26" s="2">
        <v>1</v>
      </c>
      <c r="C26" s="2">
        <v>2</v>
      </c>
      <c r="D26" s="2">
        <v>3</v>
      </c>
      <c r="E26" s="2">
        <v>4</v>
      </c>
      <c r="F26" s="5" t="s">
        <v>26</v>
      </c>
    </row>
    <row r="27" spans="1:6" ht="12.75">
      <c r="A27" s="2" t="s">
        <v>16</v>
      </c>
      <c r="B27" s="22">
        <f>B12*B16</f>
        <v>28500</v>
      </c>
      <c r="C27" s="22">
        <f>C12*C16</f>
        <v>10000</v>
      </c>
      <c r="D27" s="22">
        <f>D12*D16</f>
        <v>11700</v>
      </c>
      <c r="E27" s="22">
        <f>E12*E16</f>
        <v>0</v>
      </c>
      <c r="F27" s="22">
        <f>SUM(B27:E27)</f>
        <v>50200</v>
      </c>
    </row>
    <row r="28" spans="1:6" ht="12.75">
      <c r="A28" s="2" t="s">
        <v>18</v>
      </c>
      <c r="B28" s="22"/>
      <c r="C28" s="22"/>
      <c r="D28" s="22"/>
      <c r="E28" s="22"/>
      <c r="F28" s="22"/>
    </row>
    <row r="29" spans="1:6" ht="12.75">
      <c r="A29" s="2" t="s">
        <v>17</v>
      </c>
      <c r="B29" s="22">
        <f aca="true" t="shared" si="0" ref="B29:E31">$B4*B$16*B9</f>
        <v>16000</v>
      </c>
      <c r="C29" s="22">
        <f t="shared" si="0"/>
        <v>6400</v>
      </c>
      <c r="D29" s="22">
        <f t="shared" si="0"/>
        <v>9600</v>
      </c>
      <c r="E29" s="22">
        <f t="shared" si="0"/>
        <v>0</v>
      </c>
      <c r="F29" s="22">
        <f>SUM(B29:E29)</f>
        <v>32000</v>
      </c>
    </row>
    <row r="30" spans="1:6" ht="12.75">
      <c r="A30" s="2" t="s">
        <v>19</v>
      </c>
      <c r="B30" s="22">
        <f t="shared" si="0"/>
        <v>2000</v>
      </c>
      <c r="C30" s="22">
        <f t="shared" si="0"/>
        <v>800</v>
      </c>
      <c r="D30" s="22">
        <f t="shared" si="0"/>
        <v>200</v>
      </c>
      <c r="E30" s="22">
        <f t="shared" si="0"/>
        <v>0</v>
      </c>
      <c r="F30" s="22">
        <f>SUM(B30:E30)</f>
        <v>3000</v>
      </c>
    </row>
    <row r="31" spans="1:6" ht="13.5" thickBot="1">
      <c r="A31" s="2" t="s">
        <v>20</v>
      </c>
      <c r="B31" s="22">
        <f t="shared" si="0"/>
        <v>4500</v>
      </c>
      <c r="C31" s="22">
        <f t="shared" si="0"/>
        <v>1200</v>
      </c>
      <c r="D31" s="22">
        <f t="shared" si="0"/>
        <v>300</v>
      </c>
      <c r="E31" s="22">
        <f t="shared" si="0"/>
        <v>0</v>
      </c>
      <c r="F31" s="22">
        <f>SUM(B31:E31)</f>
        <v>6000</v>
      </c>
    </row>
    <row r="32" spans="1:6" ht="14.25" thickBot="1" thickTop="1">
      <c r="A32" s="2" t="s">
        <v>13</v>
      </c>
      <c r="B32" s="22">
        <f>B27-SUM(B29:B31)</f>
        <v>6000</v>
      </c>
      <c r="C32" s="22">
        <f>C27-SUM(C29:C31)</f>
        <v>1600</v>
      </c>
      <c r="D32" s="22">
        <f>D27-SUM(D29:D31)</f>
        <v>1600</v>
      </c>
      <c r="E32" s="22">
        <f>E27-SUM(E29:E31)</f>
        <v>0</v>
      </c>
      <c r="F32" s="23">
        <f>SUM(B32:E32)</f>
        <v>9200</v>
      </c>
    </row>
    <row r="33" ht="13.5" thickTop="1"/>
    <row r="34" ht="12.75">
      <c r="A34" s="3" t="s">
        <v>27</v>
      </c>
    </row>
    <row r="35" spans="2:5" s="5" customFormat="1" ht="12.75">
      <c r="B35" s="64" t="s">
        <v>11</v>
      </c>
      <c r="C35" s="64"/>
      <c r="D35" s="64"/>
      <c r="E35" s="64"/>
    </row>
    <row r="36" spans="1:7" ht="12.75">
      <c r="A36" s="5" t="s">
        <v>23</v>
      </c>
      <c r="B36" s="24">
        <v>1</v>
      </c>
      <c r="C36" s="2">
        <v>2</v>
      </c>
      <c r="D36" s="2">
        <v>3</v>
      </c>
      <c r="E36" s="2">
        <v>4</v>
      </c>
      <c r="F36" s="2" t="s">
        <v>9</v>
      </c>
      <c r="G36" s="5" t="s">
        <v>28</v>
      </c>
    </row>
    <row r="37" spans="1:7" ht="12.75">
      <c r="A37"/>
      <c r="B37" s="45" t="s">
        <v>44</v>
      </c>
      <c r="C37" s="45" t="s">
        <v>45</v>
      </c>
      <c r="D37" s="45" t="s">
        <v>46</v>
      </c>
      <c r="E37" s="45" t="s">
        <v>47</v>
      </c>
      <c r="F37" s="45" t="s">
        <v>48</v>
      </c>
      <c r="G37" s="44"/>
    </row>
    <row r="38" spans="1:7" ht="12.75">
      <c r="A38">
        <v>2500</v>
      </c>
      <c r="B38" s="46">
        <v>1000</v>
      </c>
      <c r="C38" s="47">
        <v>500</v>
      </c>
      <c r="D38" s="47">
        <v>0</v>
      </c>
      <c r="E38" s="47">
        <v>0</v>
      </c>
      <c r="F38" s="48">
        <v>7000</v>
      </c>
      <c r="G38" s="44"/>
    </row>
    <row r="39" spans="1:7" ht="12.75">
      <c r="A39">
        <v>2750</v>
      </c>
      <c r="B39" s="49">
        <v>1000</v>
      </c>
      <c r="C39" s="50">
        <v>750</v>
      </c>
      <c r="D39" s="50">
        <v>0</v>
      </c>
      <c r="E39" s="50">
        <v>0</v>
      </c>
      <c r="F39" s="51">
        <v>7500</v>
      </c>
      <c r="G39" s="33">
        <f>F39-F38</f>
        <v>500</v>
      </c>
    </row>
    <row r="40" spans="1:7" ht="12.75">
      <c r="A40">
        <v>3000</v>
      </c>
      <c r="B40" s="49">
        <v>1000</v>
      </c>
      <c r="C40" s="50">
        <v>1000</v>
      </c>
      <c r="D40" s="50">
        <v>0</v>
      </c>
      <c r="E40" s="50">
        <v>0</v>
      </c>
      <c r="F40" s="51">
        <v>8000</v>
      </c>
      <c r="G40" s="33">
        <f aca="true" t="shared" si="1" ref="G40:G48">F40-F39</f>
        <v>500</v>
      </c>
    </row>
    <row r="41" spans="1:7" ht="12.75">
      <c r="A41">
        <v>3250</v>
      </c>
      <c r="B41" s="49">
        <v>1000</v>
      </c>
      <c r="C41" s="50">
        <v>950</v>
      </c>
      <c r="D41" s="50">
        <v>100</v>
      </c>
      <c r="E41" s="50">
        <v>0</v>
      </c>
      <c r="F41" s="51">
        <v>8300</v>
      </c>
      <c r="G41" s="33">
        <f t="shared" si="1"/>
        <v>300</v>
      </c>
    </row>
    <row r="42" spans="1:7" ht="12.75">
      <c r="A42">
        <v>3500</v>
      </c>
      <c r="B42" s="49">
        <v>1000</v>
      </c>
      <c r="C42" s="50">
        <v>900</v>
      </c>
      <c r="D42" s="50">
        <v>200</v>
      </c>
      <c r="E42" s="50">
        <v>0</v>
      </c>
      <c r="F42" s="51">
        <v>8600</v>
      </c>
      <c r="G42" s="33">
        <f t="shared" si="1"/>
        <v>300</v>
      </c>
    </row>
    <row r="43" spans="1:7" ht="12.75">
      <c r="A43">
        <v>3750</v>
      </c>
      <c r="B43" s="49">
        <v>1000</v>
      </c>
      <c r="C43" s="50">
        <v>850</v>
      </c>
      <c r="D43" s="50">
        <v>300</v>
      </c>
      <c r="E43" s="50">
        <v>0</v>
      </c>
      <c r="F43" s="51">
        <v>8900</v>
      </c>
      <c r="G43" s="33">
        <f t="shared" si="1"/>
        <v>300</v>
      </c>
    </row>
    <row r="44" spans="1:7" ht="12.75">
      <c r="A44">
        <v>4000</v>
      </c>
      <c r="B44" s="49">
        <v>1000</v>
      </c>
      <c r="C44" s="50">
        <v>800</v>
      </c>
      <c r="D44" s="50">
        <v>400</v>
      </c>
      <c r="E44" s="50">
        <v>0</v>
      </c>
      <c r="F44" s="51">
        <v>9200</v>
      </c>
      <c r="G44" s="33">
        <f t="shared" si="1"/>
        <v>300</v>
      </c>
    </row>
    <row r="45" spans="1:7" ht="12.75">
      <c r="A45">
        <v>4250</v>
      </c>
      <c r="B45" s="49">
        <v>1000</v>
      </c>
      <c r="C45" s="50">
        <v>750</v>
      </c>
      <c r="D45" s="50">
        <v>500</v>
      </c>
      <c r="E45" s="50">
        <v>0</v>
      </c>
      <c r="F45" s="51">
        <v>9500</v>
      </c>
      <c r="G45" s="33">
        <f t="shared" si="1"/>
        <v>300</v>
      </c>
    </row>
    <row r="46" spans="1:7" ht="12.75">
      <c r="A46">
        <v>4500</v>
      </c>
      <c r="B46" s="49">
        <v>1000</v>
      </c>
      <c r="C46" s="50">
        <v>500</v>
      </c>
      <c r="D46" s="50">
        <v>500</v>
      </c>
      <c r="E46" s="50">
        <v>250</v>
      </c>
      <c r="F46" s="51">
        <v>9750</v>
      </c>
      <c r="G46" s="33">
        <f t="shared" si="1"/>
        <v>250</v>
      </c>
    </row>
    <row r="47" spans="1:7" ht="12.75">
      <c r="A47">
        <v>4750</v>
      </c>
      <c r="B47" s="49">
        <v>1000</v>
      </c>
      <c r="C47" s="50">
        <v>250</v>
      </c>
      <c r="D47" s="50">
        <v>500</v>
      </c>
      <c r="E47" s="50">
        <v>500</v>
      </c>
      <c r="F47" s="51">
        <v>10000</v>
      </c>
      <c r="G47" s="33">
        <f t="shared" si="1"/>
        <v>250</v>
      </c>
    </row>
    <row r="48" spans="1:7" ht="12.75">
      <c r="A48">
        <v>5000</v>
      </c>
      <c r="B48" s="52">
        <v>1000</v>
      </c>
      <c r="C48" s="53">
        <v>0</v>
      </c>
      <c r="D48" s="53">
        <v>500</v>
      </c>
      <c r="E48" s="53">
        <v>750</v>
      </c>
      <c r="F48" s="54">
        <v>10250</v>
      </c>
      <c r="G48" s="33">
        <f t="shared" si="1"/>
        <v>250</v>
      </c>
    </row>
    <row r="49" ht="12.75"/>
    <row r="50" ht="12.75">
      <c r="A50" s="3" t="s">
        <v>30</v>
      </c>
    </row>
    <row r="51" spans="1:6" ht="12.75">
      <c r="A51" s="5"/>
      <c r="B51" s="64" t="s">
        <v>11</v>
      </c>
      <c r="C51" s="64"/>
      <c r="D51" s="64"/>
      <c r="E51" s="64"/>
      <c r="F51" s="5"/>
    </row>
    <row r="52" spans="1:7" ht="12.75">
      <c r="A52" s="5" t="s">
        <v>31</v>
      </c>
      <c r="B52" s="24">
        <v>1</v>
      </c>
      <c r="C52" s="2">
        <v>2</v>
      </c>
      <c r="D52" s="2">
        <v>3</v>
      </c>
      <c r="E52" s="2">
        <v>4</v>
      </c>
      <c r="F52" s="2" t="s">
        <v>9</v>
      </c>
      <c r="G52" s="5" t="s">
        <v>29</v>
      </c>
    </row>
    <row r="53" spans="1:6" ht="12.75">
      <c r="A53"/>
      <c r="B53" s="45" t="s">
        <v>44</v>
      </c>
      <c r="C53" s="45" t="s">
        <v>45</v>
      </c>
      <c r="D53" s="45" t="s">
        <v>46</v>
      </c>
      <c r="E53" s="45" t="s">
        <v>47</v>
      </c>
      <c r="F53" s="45" t="s">
        <v>48</v>
      </c>
    </row>
    <row r="54" spans="1:6" ht="12.75">
      <c r="A54" s="63">
        <v>0.30000001192092896</v>
      </c>
      <c r="B54" s="46">
        <v>1000</v>
      </c>
      <c r="C54" s="47">
        <v>800</v>
      </c>
      <c r="D54" s="47">
        <v>400</v>
      </c>
      <c r="E54" s="47">
        <v>0</v>
      </c>
      <c r="F54" s="48">
        <v>10400</v>
      </c>
    </row>
    <row r="55" spans="1:7" ht="12.75">
      <c r="A55" s="63">
        <v>0.5</v>
      </c>
      <c r="B55" s="49">
        <v>1000</v>
      </c>
      <c r="C55" s="50">
        <v>800</v>
      </c>
      <c r="D55" s="50">
        <v>400</v>
      </c>
      <c r="E55" s="50">
        <v>0</v>
      </c>
      <c r="F55" s="51">
        <v>9200</v>
      </c>
      <c r="G55" s="22">
        <f>F54-F55</f>
        <v>1200</v>
      </c>
    </row>
    <row r="56" spans="1:7" ht="12.75">
      <c r="A56" s="63">
        <v>0.7000000476837158</v>
      </c>
      <c r="B56" s="49">
        <v>1000</v>
      </c>
      <c r="C56" s="50">
        <v>800</v>
      </c>
      <c r="D56" s="50">
        <v>400</v>
      </c>
      <c r="E56" s="50">
        <v>0</v>
      </c>
      <c r="F56" s="51">
        <v>8000</v>
      </c>
      <c r="G56" s="22">
        <f>F55-F56</f>
        <v>1200</v>
      </c>
    </row>
    <row r="57" spans="1:7" ht="12.75">
      <c r="A57" s="63">
        <v>0.9000000357627869</v>
      </c>
      <c r="B57" s="49">
        <v>1000</v>
      </c>
      <c r="C57" s="50">
        <v>500</v>
      </c>
      <c r="D57" s="50">
        <v>500</v>
      </c>
      <c r="E57" s="50">
        <v>0</v>
      </c>
      <c r="F57" s="51">
        <v>6800</v>
      </c>
      <c r="G57" s="22">
        <f>F56-F57</f>
        <v>1200</v>
      </c>
    </row>
    <row r="58" spans="1:7" ht="12.75">
      <c r="A58" s="63">
        <v>1.100000023841858</v>
      </c>
      <c r="B58" s="49">
        <v>1000</v>
      </c>
      <c r="C58" s="50">
        <v>0</v>
      </c>
      <c r="D58" s="50">
        <v>500</v>
      </c>
      <c r="E58" s="50">
        <v>250</v>
      </c>
      <c r="F58" s="51">
        <v>5750</v>
      </c>
      <c r="G58" s="22">
        <f>F57-F58</f>
        <v>1050</v>
      </c>
    </row>
    <row r="59" spans="1:7" ht="12.75">
      <c r="A59" s="63">
        <v>1.3000000715255737</v>
      </c>
      <c r="B59" s="52">
        <v>1000</v>
      </c>
      <c r="C59" s="53">
        <v>0</v>
      </c>
      <c r="D59" s="53">
        <v>500</v>
      </c>
      <c r="E59" s="53">
        <v>250</v>
      </c>
      <c r="F59" s="54">
        <v>4750</v>
      </c>
      <c r="G59" s="22">
        <f>F58-F59</f>
        <v>1000</v>
      </c>
    </row>
    <row r="60" ht="12.75"/>
    <row r="61" ht="12.75">
      <c r="A61" s="3" t="s">
        <v>32</v>
      </c>
    </row>
    <row r="62" spans="1:8" ht="12.75">
      <c r="A62" s="2" t="s">
        <v>36</v>
      </c>
      <c r="H62" s="2" t="s">
        <v>37</v>
      </c>
    </row>
    <row r="63" spans="1:11" ht="12.75">
      <c r="A63" s="45" t="s">
        <v>48</v>
      </c>
      <c r="B63">
        <v>6</v>
      </c>
      <c r="C63">
        <v>7</v>
      </c>
      <c r="D63">
        <v>8</v>
      </c>
      <c r="E63">
        <v>9</v>
      </c>
      <c r="F63">
        <v>10</v>
      </c>
      <c r="G63"/>
      <c r="H63" t="s">
        <v>59</v>
      </c>
      <c r="I63"/>
      <c r="J63"/>
      <c r="K63"/>
    </row>
    <row r="64" spans="1:11" ht="12.75">
      <c r="A64">
        <v>3000</v>
      </c>
      <c r="B64" s="55">
        <v>14000</v>
      </c>
      <c r="C64" s="57">
        <v>11000</v>
      </c>
      <c r="D64" s="57">
        <v>8000</v>
      </c>
      <c r="E64" s="57">
        <v>5000</v>
      </c>
      <c r="F64" s="48">
        <v>2000</v>
      </c>
      <c r="G64"/>
      <c r="H64" s="29">
        <f aca="true" t="shared" si="2" ref="H64:K68">B64-C64</f>
        <v>3000</v>
      </c>
      <c r="I64" s="30">
        <f t="shared" si="2"/>
        <v>3000</v>
      </c>
      <c r="J64" s="30">
        <f t="shared" si="2"/>
        <v>3000</v>
      </c>
      <c r="K64" s="31">
        <f t="shared" si="2"/>
        <v>3000</v>
      </c>
    </row>
    <row r="65" spans="1:11" ht="12.75">
      <c r="A65">
        <v>3500</v>
      </c>
      <c r="B65" s="56">
        <v>15600</v>
      </c>
      <c r="C65" s="58">
        <v>12100</v>
      </c>
      <c r="D65" s="58">
        <v>8600</v>
      </c>
      <c r="E65" s="58">
        <v>5100</v>
      </c>
      <c r="F65" s="51">
        <v>2000</v>
      </c>
      <c r="G65"/>
      <c r="H65" s="32">
        <f t="shared" si="2"/>
        <v>3500</v>
      </c>
      <c r="I65" s="33">
        <f t="shared" si="2"/>
        <v>3500</v>
      </c>
      <c r="J65" s="33">
        <f t="shared" si="2"/>
        <v>3500</v>
      </c>
      <c r="K65" s="34">
        <f t="shared" si="2"/>
        <v>3100</v>
      </c>
    </row>
    <row r="66" spans="1:11" ht="12.75">
      <c r="A66">
        <v>4000</v>
      </c>
      <c r="B66" s="56">
        <v>17200</v>
      </c>
      <c r="C66" s="58">
        <v>13200</v>
      </c>
      <c r="D66" s="58">
        <v>9200</v>
      </c>
      <c r="E66" s="58">
        <v>5200</v>
      </c>
      <c r="F66" s="51">
        <v>2000</v>
      </c>
      <c r="G66"/>
      <c r="H66" s="32">
        <f t="shared" si="2"/>
        <v>4000</v>
      </c>
      <c r="I66" s="33">
        <f t="shared" si="2"/>
        <v>4000</v>
      </c>
      <c r="J66" s="33">
        <f t="shared" si="2"/>
        <v>4000</v>
      </c>
      <c r="K66" s="34">
        <f t="shared" si="2"/>
        <v>3200</v>
      </c>
    </row>
    <row r="67" spans="1:11" ht="12.75">
      <c r="A67">
        <v>4500</v>
      </c>
      <c r="B67" s="56">
        <v>18750</v>
      </c>
      <c r="C67" s="58">
        <v>14250</v>
      </c>
      <c r="D67" s="58">
        <v>9750</v>
      </c>
      <c r="E67" s="58">
        <v>5250</v>
      </c>
      <c r="F67" s="51">
        <v>2000</v>
      </c>
      <c r="G67"/>
      <c r="H67" s="32">
        <f t="shared" si="2"/>
        <v>4500</v>
      </c>
      <c r="I67" s="33">
        <f t="shared" si="2"/>
        <v>4500</v>
      </c>
      <c r="J67" s="33">
        <f t="shared" si="2"/>
        <v>4500</v>
      </c>
      <c r="K67" s="34">
        <f t="shared" si="2"/>
        <v>3250</v>
      </c>
    </row>
    <row r="68" spans="1:11" ht="12.75">
      <c r="A68">
        <v>5000</v>
      </c>
      <c r="B68" s="56">
        <v>20250</v>
      </c>
      <c r="C68" s="58">
        <v>15250</v>
      </c>
      <c r="D68" s="58">
        <v>10250</v>
      </c>
      <c r="E68" s="58">
        <v>5250</v>
      </c>
      <c r="F68" s="51">
        <v>2000</v>
      </c>
      <c r="G68"/>
      <c r="H68" s="32">
        <f t="shared" si="2"/>
        <v>5000</v>
      </c>
      <c r="I68" s="33">
        <f t="shared" si="2"/>
        <v>5000</v>
      </c>
      <c r="J68" s="33">
        <f t="shared" si="2"/>
        <v>5000</v>
      </c>
      <c r="K68" s="34">
        <f t="shared" si="2"/>
        <v>3250</v>
      </c>
    </row>
    <row r="69" spans="1:11" ht="12.75">
      <c r="A69" s="2">
        <v>5500</v>
      </c>
      <c r="B69" s="32">
        <v>20750</v>
      </c>
      <c r="C69" s="33">
        <v>15500</v>
      </c>
      <c r="D69" s="33">
        <v>10250</v>
      </c>
      <c r="E69" s="33">
        <v>5250</v>
      </c>
      <c r="F69" s="34">
        <v>2000</v>
      </c>
      <c r="H69" s="32">
        <f>B69-C69</f>
        <v>5250</v>
      </c>
      <c r="I69" s="33">
        <f aca="true" t="shared" si="3" ref="I69:J72">C69-D69</f>
        <v>5250</v>
      </c>
      <c r="J69" s="33">
        <f t="shared" si="3"/>
        <v>5000</v>
      </c>
      <c r="K69" s="34">
        <f>E69-F69</f>
        <v>3250</v>
      </c>
    </row>
    <row r="70" spans="1:11" ht="12.75">
      <c r="A70" s="2">
        <v>6000</v>
      </c>
      <c r="B70" s="32">
        <v>20750</v>
      </c>
      <c r="C70" s="33">
        <v>15500</v>
      </c>
      <c r="D70" s="33">
        <v>10250</v>
      </c>
      <c r="E70" s="33">
        <v>5250</v>
      </c>
      <c r="F70" s="34">
        <v>2000</v>
      </c>
      <c r="H70" s="32">
        <f>B70-C70</f>
        <v>5250</v>
      </c>
      <c r="I70" s="33">
        <f t="shared" si="3"/>
        <v>5250</v>
      </c>
      <c r="J70" s="33">
        <f t="shared" si="3"/>
        <v>5000</v>
      </c>
      <c r="K70" s="34">
        <f>E70-F70</f>
        <v>3250</v>
      </c>
    </row>
    <row r="71" spans="1:11" ht="12.75">
      <c r="A71" s="2">
        <v>6500</v>
      </c>
      <c r="B71" s="32">
        <v>20750</v>
      </c>
      <c r="C71" s="33">
        <v>15500</v>
      </c>
      <c r="D71" s="33">
        <v>10250</v>
      </c>
      <c r="E71" s="33">
        <v>5250</v>
      </c>
      <c r="F71" s="34">
        <v>2000</v>
      </c>
      <c r="H71" s="32">
        <f>B71-C71</f>
        <v>5250</v>
      </c>
      <c r="I71" s="33">
        <f t="shared" si="3"/>
        <v>5250</v>
      </c>
      <c r="J71" s="33">
        <f t="shared" si="3"/>
        <v>5000</v>
      </c>
      <c r="K71" s="34">
        <f>E71-F71</f>
        <v>3250</v>
      </c>
    </row>
    <row r="72" spans="1:11" ht="12.75">
      <c r="A72" s="2">
        <v>7000</v>
      </c>
      <c r="B72" s="35">
        <v>20750</v>
      </c>
      <c r="C72" s="36">
        <v>15500</v>
      </c>
      <c r="D72" s="36">
        <v>10250</v>
      </c>
      <c r="E72" s="36">
        <v>5250</v>
      </c>
      <c r="F72" s="37">
        <v>2000</v>
      </c>
      <c r="H72" s="35">
        <f>B72-C72</f>
        <v>5250</v>
      </c>
      <c r="I72" s="36">
        <f t="shared" si="3"/>
        <v>5250</v>
      </c>
      <c r="J72" s="36">
        <f t="shared" si="3"/>
        <v>5000</v>
      </c>
      <c r="K72" s="37">
        <f>E72-F72</f>
        <v>3250</v>
      </c>
    </row>
    <row r="73" ht="12.75"/>
    <row r="74" spans="1:6" ht="12.75">
      <c r="A74" s="2" t="s">
        <v>33</v>
      </c>
      <c r="B74" s="29">
        <f aca="true" t="shared" si="4" ref="B74:F78">B65-B64</f>
        <v>1600</v>
      </c>
      <c r="C74" s="30">
        <f t="shared" si="4"/>
        <v>1100</v>
      </c>
      <c r="D74" s="30">
        <f t="shared" si="4"/>
        <v>600</v>
      </c>
      <c r="E74" s="30">
        <f t="shared" si="4"/>
        <v>100</v>
      </c>
      <c r="F74" s="31">
        <f t="shared" si="4"/>
        <v>0</v>
      </c>
    </row>
    <row r="75" spans="1:6" ht="12.75">
      <c r="A75" s="2" t="s">
        <v>34</v>
      </c>
      <c r="B75" s="32">
        <f t="shared" si="4"/>
        <v>1600</v>
      </c>
      <c r="C75" s="33">
        <f t="shared" si="4"/>
        <v>1100</v>
      </c>
      <c r="D75" s="33">
        <f t="shared" si="4"/>
        <v>600</v>
      </c>
      <c r="E75" s="33">
        <f t="shared" si="4"/>
        <v>100</v>
      </c>
      <c r="F75" s="34">
        <f t="shared" si="4"/>
        <v>0</v>
      </c>
    </row>
    <row r="76" spans="1:6" ht="12.75">
      <c r="A76" s="2" t="s">
        <v>35</v>
      </c>
      <c r="B76" s="32">
        <f t="shared" si="4"/>
        <v>1550</v>
      </c>
      <c r="C76" s="33">
        <f t="shared" si="4"/>
        <v>1050</v>
      </c>
      <c r="D76" s="33">
        <f t="shared" si="4"/>
        <v>550</v>
      </c>
      <c r="E76" s="33">
        <f t="shared" si="4"/>
        <v>50</v>
      </c>
      <c r="F76" s="34">
        <f t="shared" si="4"/>
        <v>0</v>
      </c>
    </row>
    <row r="77" spans="2:6" ht="12.75">
      <c r="B77" s="32">
        <f t="shared" si="4"/>
        <v>1500</v>
      </c>
      <c r="C77" s="33">
        <f t="shared" si="4"/>
        <v>1000</v>
      </c>
      <c r="D77" s="33">
        <f t="shared" si="4"/>
        <v>500</v>
      </c>
      <c r="E77" s="33">
        <f t="shared" si="4"/>
        <v>0</v>
      </c>
      <c r="F77" s="34">
        <f t="shared" si="4"/>
        <v>0</v>
      </c>
    </row>
    <row r="78" spans="2:6" ht="12.75">
      <c r="B78" s="32">
        <f t="shared" si="4"/>
        <v>500</v>
      </c>
      <c r="C78" s="33">
        <f t="shared" si="4"/>
        <v>250</v>
      </c>
      <c r="D78" s="33">
        <f t="shared" si="4"/>
        <v>0</v>
      </c>
      <c r="E78" s="33">
        <f t="shared" si="4"/>
        <v>0</v>
      </c>
      <c r="F78" s="34">
        <f t="shared" si="4"/>
        <v>0</v>
      </c>
    </row>
    <row r="79" spans="2:6" ht="12.75">
      <c r="B79" s="32">
        <f>B70-B69</f>
        <v>0</v>
      </c>
      <c r="C79" s="33">
        <f>C70-C69</f>
        <v>0</v>
      </c>
      <c r="D79" s="33">
        <f>D70-D69</f>
        <v>0</v>
      </c>
      <c r="E79" s="33">
        <f>E70-E69</f>
        <v>0</v>
      </c>
      <c r="F79" s="34">
        <f>F70-F69</f>
        <v>0</v>
      </c>
    </row>
    <row r="80" spans="2:6" ht="12.75">
      <c r="B80" s="32">
        <f aca="true" t="shared" si="5" ref="B80:F81">B71-B70</f>
        <v>0</v>
      </c>
      <c r="C80" s="33">
        <f t="shared" si="5"/>
        <v>0</v>
      </c>
      <c r="D80" s="33">
        <f t="shared" si="5"/>
        <v>0</v>
      </c>
      <c r="E80" s="33">
        <f t="shared" si="5"/>
        <v>0</v>
      </c>
      <c r="F80" s="34">
        <f t="shared" si="5"/>
        <v>0</v>
      </c>
    </row>
    <row r="81" spans="2:6" ht="12.75">
      <c r="B81" s="35">
        <f t="shared" si="5"/>
        <v>0</v>
      </c>
      <c r="C81" s="36">
        <f t="shared" si="5"/>
        <v>0</v>
      </c>
      <c r="D81" s="36">
        <f t="shared" si="5"/>
        <v>0</v>
      </c>
      <c r="E81" s="36">
        <f t="shared" si="5"/>
        <v>0</v>
      </c>
      <c r="F81" s="37">
        <f t="shared" si="5"/>
        <v>0</v>
      </c>
    </row>
  </sheetData>
  <mergeCells count="2">
    <mergeCell ref="B35:E35"/>
    <mergeCell ref="B51:E51"/>
  </mergeCells>
  <printOptions gridLines="1" headings="1"/>
  <pageMargins left="0.75" right="0.75" top="1" bottom="1" header="0.5" footer="0.5"/>
  <pageSetup fitToHeight="1" fitToWidth="1" horizontalDpi="300" verticalDpi="300" orientation="portrait" scale="62" r:id="rId4"/>
  <headerFooter alignWithMargins="0">
    <oddFooter>&amp;CProduct Mix Problem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7109375" style="2" customWidth="1"/>
    <col min="2" max="2" width="9.7109375" style="2" bestFit="1" customWidth="1"/>
    <col min="3" max="6" width="9.140625" style="2" customWidth="1"/>
    <col min="7" max="7" width="8.8515625" style="2" customWidth="1"/>
    <col min="8" max="16384" width="9.140625" style="2" customWidth="1"/>
  </cols>
  <sheetData>
    <row r="1" ht="12.75">
      <c r="A1" s="1" t="s">
        <v>50</v>
      </c>
    </row>
    <row r="3" ht="13.5" thickBot="1">
      <c r="A3" s="3" t="s">
        <v>0</v>
      </c>
    </row>
    <row r="4" spans="1:2" ht="12.75">
      <c r="A4" s="2" t="s">
        <v>1</v>
      </c>
      <c r="B4" s="28">
        <v>8</v>
      </c>
    </row>
    <row r="5" spans="1:2" ht="12.75">
      <c r="A5" s="2" t="s">
        <v>2</v>
      </c>
      <c r="B5" s="8">
        <v>0.5</v>
      </c>
    </row>
    <row r="6" spans="1:2" ht="13.5" thickBot="1">
      <c r="A6" s="2" t="s">
        <v>3</v>
      </c>
      <c r="B6" s="9">
        <v>0.75</v>
      </c>
    </row>
    <row r="7" ht="12.75">
      <c r="A7" s="3"/>
    </row>
    <row r="8" spans="1:5" ht="13.5" thickBot="1">
      <c r="A8" s="2" t="s">
        <v>14</v>
      </c>
      <c r="B8" s="2">
        <v>1</v>
      </c>
      <c r="C8" s="2">
        <v>2</v>
      </c>
      <c r="D8" s="2">
        <v>3</v>
      </c>
      <c r="E8" s="2">
        <v>4</v>
      </c>
    </row>
    <row r="9" spans="1:5" ht="12.75">
      <c r="A9" s="6" t="s">
        <v>4</v>
      </c>
      <c r="B9" s="10">
        <v>2</v>
      </c>
      <c r="C9" s="11">
        <v>1</v>
      </c>
      <c r="D9" s="11">
        <v>3</v>
      </c>
      <c r="E9" s="12">
        <v>2</v>
      </c>
    </row>
    <row r="10" spans="1:5" ht="12.75">
      <c r="A10" s="6" t="s">
        <v>6</v>
      </c>
      <c r="B10" s="13">
        <v>4</v>
      </c>
      <c r="C10" s="14">
        <v>2</v>
      </c>
      <c r="D10" s="14">
        <v>1</v>
      </c>
      <c r="E10" s="15">
        <v>2</v>
      </c>
    </row>
    <row r="11" spans="1:5" ht="12.75">
      <c r="A11" s="6" t="s">
        <v>7</v>
      </c>
      <c r="B11" s="13">
        <v>6</v>
      </c>
      <c r="C11" s="14">
        <v>2</v>
      </c>
      <c r="D11" s="14">
        <v>1</v>
      </c>
      <c r="E11" s="15">
        <v>2</v>
      </c>
    </row>
    <row r="12" spans="1:5" ht="13.5" thickBot="1">
      <c r="A12" s="2" t="s">
        <v>8</v>
      </c>
      <c r="B12" s="60">
        <v>28.5</v>
      </c>
      <c r="C12" s="59">
        <v>12.5</v>
      </c>
      <c r="D12" s="59">
        <v>29.25</v>
      </c>
      <c r="E12" s="61">
        <v>21.5</v>
      </c>
    </row>
    <row r="14" ht="12.75">
      <c r="A14" s="3" t="s">
        <v>10</v>
      </c>
    </row>
    <row r="15" spans="1:5" ht="13.5" thickBot="1">
      <c r="A15" s="2" t="s">
        <v>14</v>
      </c>
      <c r="B15" s="2">
        <v>1</v>
      </c>
      <c r="C15" s="2">
        <v>2</v>
      </c>
      <c r="D15" s="2">
        <v>3</v>
      </c>
      <c r="E15" s="2">
        <v>4</v>
      </c>
    </row>
    <row r="16" spans="1:5" ht="14.25" thickBot="1" thickTop="1">
      <c r="A16" s="2" t="s">
        <v>38</v>
      </c>
      <c r="B16" s="41">
        <v>1</v>
      </c>
      <c r="C16" s="42">
        <v>0.7999999974558705</v>
      </c>
      <c r="D16" s="42">
        <v>0.39999999963652044</v>
      </c>
      <c r="E16" s="43">
        <v>0</v>
      </c>
    </row>
    <row r="17" spans="2:5" ht="14.25" thickBot="1" thickTop="1">
      <c r="B17" s="4" t="s">
        <v>5</v>
      </c>
      <c r="C17" s="4" t="s">
        <v>5</v>
      </c>
      <c r="D17" s="4" t="s">
        <v>5</v>
      </c>
      <c r="E17" s="4" t="s">
        <v>5</v>
      </c>
    </row>
    <row r="18" spans="1:5" ht="13.5" thickBot="1">
      <c r="A18" s="2" t="s">
        <v>39</v>
      </c>
      <c r="B18" s="16">
        <v>1</v>
      </c>
      <c r="C18" s="17">
        <v>2</v>
      </c>
      <c r="D18" s="17">
        <v>0.5</v>
      </c>
      <c r="E18" s="18">
        <v>1</v>
      </c>
    </row>
    <row r="20" spans="1:4" ht="13.5" thickBot="1">
      <c r="A20" s="3" t="s">
        <v>49</v>
      </c>
      <c r="B20" s="5" t="s">
        <v>21</v>
      </c>
      <c r="C20" s="5"/>
      <c r="D20" s="5" t="s">
        <v>22</v>
      </c>
    </row>
    <row r="21" spans="1:4" ht="12.75">
      <c r="A21" s="2" t="s">
        <v>40</v>
      </c>
      <c r="B21" s="40">
        <f>SUMPRODUCT(B9:E9,Produced)</f>
        <v>3.999999996365432</v>
      </c>
      <c r="C21" s="7" t="s">
        <v>5</v>
      </c>
      <c r="D21" s="19">
        <v>4</v>
      </c>
    </row>
    <row r="22" spans="1:4" ht="12.75">
      <c r="A22" s="2" t="s">
        <v>41</v>
      </c>
      <c r="B22" s="40">
        <f>SUMPRODUCT(B10:E10,Produced)</f>
        <v>5.999999994548261</v>
      </c>
      <c r="C22" s="7" t="s">
        <v>5</v>
      </c>
      <c r="D22" s="20">
        <v>6</v>
      </c>
    </row>
    <row r="23" spans="1:4" ht="13.5" thickBot="1">
      <c r="A23" s="2" t="s">
        <v>42</v>
      </c>
      <c r="B23" s="40">
        <f>SUMPRODUCT(B11:E11,Produced)</f>
        <v>7.999999994548261</v>
      </c>
      <c r="C23" s="7" t="s">
        <v>5</v>
      </c>
      <c r="D23" s="21">
        <v>10</v>
      </c>
    </row>
    <row r="25" ht="12.75">
      <c r="A25" s="3" t="s">
        <v>43</v>
      </c>
    </row>
    <row r="26" spans="1:6" ht="12.75">
      <c r="A26" s="2" t="s">
        <v>14</v>
      </c>
      <c r="B26" s="2">
        <v>1</v>
      </c>
      <c r="C26" s="2">
        <v>2</v>
      </c>
      <c r="D26" s="2">
        <v>3</v>
      </c>
      <c r="E26" s="2">
        <v>4</v>
      </c>
      <c r="F26" s="5" t="s">
        <v>26</v>
      </c>
    </row>
    <row r="27" spans="1:6" ht="12.75">
      <c r="A27" s="2" t="s">
        <v>16</v>
      </c>
      <c r="B27" s="38">
        <f>B12*B16</f>
        <v>28.5</v>
      </c>
      <c r="C27" s="38">
        <f>C12*C16</f>
        <v>9.99999996819838</v>
      </c>
      <c r="D27" s="38">
        <f>D12*D16</f>
        <v>11.699999989368223</v>
      </c>
      <c r="E27" s="38">
        <f>E12*E16</f>
        <v>0</v>
      </c>
      <c r="F27" s="38">
        <f>SUM(B27:E27)</f>
        <v>50.199999957566604</v>
      </c>
    </row>
    <row r="28" spans="1:6" ht="12.75">
      <c r="A28" s="2" t="s">
        <v>18</v>
      </c>
      <c r="B28" s="38"/>
      <c r="C28" s="38"/>
      <c r="D28" s="38"/>
      <c r="E28" s="38"/>
      <c r="F28" s="38"/>
    </row>
    <row r="29" spans="1:6" ht="12.75">
      <c r="A29" s="2" t="s">
        <v>17</v>
      </c>
      <c r="B29" s="38">
        <f aca="true" t="shared" si="0" ref="B29:E31">$B4*B$16*B9</f>
        <v>16</v>
      </c>
      <c r="C29" s="38">
        <f t="shared" si="0"/>
        <v>6.399999979646964</v>
      </c>
      <c r="D29" s="38">
        <f t="shared" si="0"/>
        <v>9.59999999127649</v>
      </c>
      <c r="E29" s="38">
        <f t="shared" si="0"/>
        <v>0</v>
      </c>
      <c r="F29" s="38">
        <f>SUM(B29:E29)</f>
        <v>31.999999970923454</v>
      </c>
    </row>
    <row r="30" spans="1:6" ht="12.75">
      <c r="A30" s="2" t="s">
        <v>19</v>
      </c>
      <c r="B30" s="38">
        <f t="shared" si="0"/>
        <v>2</v>
      </c>
      <c r="C30" s="38">
        <f t="shared" si="0"/>
        <v>0.7999999974558705</v>
      </c>
      <c r="D30" s="38">
        <f t="shared" si="0"/>
        <v>0.19999999981826022</v>
      </c>
      <c r="E30" s="38">
        <f t="shared" si="0"/>
        <v>0</v>
      </c>
      <c r="F30" s="38">
        <f>SUM(B30:E30)</f>
        <v>2.9999999972741307</v>
      </c>
    </row>
    <row r="31" spans="1:6" ht="13.5" thickBot="1">
      <c r="A31" s="2" t="s">
        <v>20</v>
      </c>
      <c r="B31" s="38">
        <f t="shared" si="0"/>
        <v>4.5</v>
      </c>
      <c r="C31" s="38">
        <f t="shared" si="0"/>
        <v>1.1999999961838057</v>
      </c>
      <c r="D31" s="38">
        <f t="shared" si="0"/>
        <v>0.29999999972739033</v>
      </c>
      <c r="E31" s="38">
        <f t="shared" si="0"/>
        <v>0</v>
      </c>
      <c r="F31" s="38">
        <f>SUM(B31:E31)</f>
        <v>5.999999995911196</v>
      </c>
    </row>
    <row r="32" spans="1:6" ht="14.25" thickBot="1" thickTop="1">
      <c r="A32" s="2" t="s">
        <v>13</v>
      </c>
      <c r="B32" s="38">
        <f>B27-SUM(B29:B31)</f>
        <v>6</v>
      </c>
      <c r="C32" s="38">
        <f>C27-SUM(C29:C31)</f>
        <v>1.599999994911741</v>
      </c>
      <c r="D32" s="38">
        <f>D27-SUM(D29:D31)</f>
        <v>1.5999999985460818</v>
      </c>
      <c r="E32" s="38">
        <f>E27-SUM(E29:E31)</f>
        <v>0</v>
      </c>
      <c r="F32" s="39">
        <f>SUM(B32:E32)</f>
        <v>9.199999993457823</v>
      </c>
    </row>
    <row r="33" ht="13.5" thickTop="1"/>
  </sheetData>
  <printOptions gridLines="1" headings="1"/>
  <pageMargins left="0.75" right="0.75" top="1" bottom="1" header="0.5" footer="0.5"/>
  <pageSetup fitToHeight="1" fitToWidth="1" horizontalDpi="300" verticalDpi="300" orientation="portrait" scale="62" r:id="rId2"/>
  <headerFooter alignWithMargins="0">
    <oddFooter>&amp;CProduct Mix Problem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1</v>
      </c>
    </row>
    <row r="2" spans="1:2" ht="12.75">
      <c r="A2" t="s">
        <v>54</v>
      </c>
      <c r="B2" t="s">
        <v>52</v>
      </c>
    </row>
    <row r="3" spans="1:2" ht="12.75">
      <c r="A3">
        <v>1</v>
      </c>
      <c r="B3">
        <v>1</v>
      </c>
    </row>
    <row r="4" spans="1:2" ht="12.75">
      <c r="A4">
        <v>0.3</v>
      </c>
      <c r="B4">
        <v>3000</v>
      </c>
    </row>
    <row r="5" spans="1:2" ht="12.75">
      <c r="A5">
        <v>1.3</v>
      </c>
      <c r="B5">
        <v>7000</v>
      </c>
    </row>
    <row r="6" spans="1:2" ht="12.75">
      <c r="A6">
        <v>0.2</v>
      </c>
      <c r="B6">
        <v>500</v>
      </c>
    </row>
    <row r="7" spans="1:2" ht="12.75">
      <c r="A7" s="62"/>
      <c r="B7" s="62" t="s">
        <v>56</v>
      </c>
    </row>
    <row r="8" spans="1:2" ht="12.75">
      <c r="A8" t="s">
        <v>53</v>
      </c>
      <c r="B8" t="s">
        <v>57</v>
      </c>
    </row>
    <row r="9" spans="1:2" ht="12.75">
      <c r="A9" t="s">
        <v>55</v>
      </c>
      <c r="B9">
        <v>1</v>
      </c>
    </row>
    <row r="10" ht="12.75">
      <c r="B10">
        <v>6</v>
      </c>
    </row>
    <row r="11" ht="12.75">
      <c r="B11">
        <v>10</v>
      </c>
    </row>
    <row r="12" ht="12.75">
      <c r="B12">
        <v>1</v>
      </c>
    </row>
    <row r="13" ht="12.75">
      <c r="B13" s="62" t="s">
        <v>56</v>
      </c>
    </row>
    <row r="14" ht="12.75">
      <c r="B14" t="s">
        <v>48</v>
      </c>
    </row>
    <row r="15" ht="12.75">
      <c r="B15" t="s">
        <v>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1998-01-25T16:32:41Z</cp:lastPrinted>
  <dcterms:created xsi:type="dcterms:W3CDTF">1997-11-12T14:36:37Z</dcterms:created>
  <dcterms:modified xsi:type="dcterms:W3CDTF">2000-01-06T18:08:37Z</dcterms:modified>
  <cp:category/>
  <cp:version/>
  <cp:contentType/>
  <cp:contentStatus/>
</cp:coreProperties>
</file>